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Client\P$\01 Laufwerk P neu\03 Vorlagen - Vordrucke\Kirchenmusiker\"/>
    </mc:Choice>
  </mc:AlternateContent>
  <workbookProtection workbookAlgorithmName="SHA-512" workbookHashValue="ueIGWe2B3BqLCsDxPQlGMC+6hYbIKFSeAzsq/MIFIq66FEnchB9s31IWYWGspwWzDF3/R9+SDZSOSC7yYO1e+Q==" workbookSaltValue="6pcI153kBfe1oPCYCBYWlw==" workbookSpinCount="100000" lockStructure="1"/>
  <bookViews>
    <workbookView xWindow="-120" yWindow="-120" windowWidth="29040" windowHeight="1572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authors>
    <author>Müller Johannes</author>
  </authors>
  <commentList>
    <comment ref="G3" authorId="0" shapeId="0">
      <text>
        <r>
          <rPr>
            <sz val="9"/>
            <color indexed="81"/>
            <rFont val="Segoe UI"/>
            <family val="2"/>
          </rPr>
          <t>Als Abrechnungszeitraum ist der komplette Monat anzugeben, zum Beispiel "April 2025"</t>
        </r>
      </text>
    </comment>
    <comment ref="H9" authorId="0" shapeId="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text>
        <r>
          <rPr>
            <sz val="9"/>
            <color indexed="81"/>
            <rFont val="Segoe UI"/>
            <family val="2"/>
          </rPr>
          <t>Eingabe im Format HH:MM, zum Beispiel 02:30 für eine Arbeitszeit von 2 Stunden und 30 Minuten</t>
        </r>
      </text>
    </comment>
    <comment ref="E10" authorId="0" shapeId="0">
      <text>
        <r>
          <rPr>
            <sz val="9"/>
            <color indexed="81"/>
            <rFont val="Segoe UI"/>
            <family val="2"/>
          </rPr>
          <t>Je Dienst ist entweder 1) Anlass / Gottesdienst UND Tätigkeit
ODER 2) Chorproben / sonstige Tätigkeiten auszufüllen</t>
        </r>
      </text>
    </comment>
    <comment ref="G10" authorId="0" shapeId="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authors>
    <author>Schuler Matthias</author>
  </authors>
  <commentList>
    <comment ref="N1" authorId="0" shapeId="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<sst xmlns="http://schemas.openxmlformats.org/spreadsheetml/2006/main" count="447" uniqueCount="320">
  <si>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</si>
  <si>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</si>
  <si>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</si>
  <si>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</si>
  <si>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</si>
  <si>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</si>
  <si>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</si>
  <si>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</si>
  <si>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</si>
  <si>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</si>
  <si>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</si>
  <si>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</si>
  <si>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</si>
  <si>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</si>
  <si>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</si>
  <si>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</si>
  <si>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</si>
  <si>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</si>
  <si>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</si>
  <si>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</si>
  <si>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</si>
  <si>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</si>
  <si>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</si>
  <si>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</si>
  <si>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</si>
  <si>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</si>
  <si>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</si>
  <si>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</si>
  <si>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</si>
  <si>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</si>
  <si>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</si>
  <si>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</si>
  <si>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</si>
  <si>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</si>
  <si>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</si>
  <si>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</si>
  <si>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</si>
  <si>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</si>
  <si>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</si>
  <si>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</si>
  <si>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</si>
  <si>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</si>
  <si>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</si>
  <si>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</si>
  <si>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</si>
  <si>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</si>
  <si>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</si>
  <si>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</si>
  <si>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</si>
  <si>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</si>
  <si>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</si>
  <si>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</si>
  <si>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</si>
  <si>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</si>
  <si>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</si>
  <si>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</si>
  <si>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</si>
  <si>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</si>
  <si>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</si>
  <si>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</si>
  <si>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</si>
  <si>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</si>
  <si>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</si>
  <si>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</si>
  <si>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</si>
  <si>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</si>
  <si>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</si>
  <si>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</si>
  <si>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</si>
  <si>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</si>
  <si>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</si>
  <si>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</si>
  <si>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</si>
  <si>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</si>
  <si>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</si>
  <si>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</si>
  <si>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</si>
  <si>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</si>
  <si>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</si>
  <si>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</si>
  <si>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</si>
  <si>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</si>
  <si>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</si>
  <si>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</si>
  <si>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</si>
  <si>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</si>
  <si>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</si>
  <si>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</si>
  <si>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</si>
  <si>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</si>
  <si>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</si>
  <si>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</si>
  <si>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</si>
  <si>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</si>
  <si>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</si>
  <si>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</si>
  <si>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</si>
  <si>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</si>
  <si>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</si>
  <si>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</si>
  <si>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</si>
  <si>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</si>
  <si>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</si>
  <si>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</si>
  <si>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</si>
  <si>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</si>
  <si>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</si>
  <si>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</si>
  <si>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</si>
  <si>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</si>
  <si>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</si>
  <si>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</si>
  <si>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</si>
  <si>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</si>
  <si>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</si>
  <si>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</si>
  <si>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</si>
  <si>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</si>
  <si>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</si>
  <si>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</si>
  <si>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</si>
  <si>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</si>
  <si>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</si>
  <si>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</si>
  <si>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</si>
  <si>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</si>
  <si>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</si>
  <si>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</si>
  <si>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</si>
  <si>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</si>
  <si>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</si>
  <si>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</si>
  <si>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</si>
  <si>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</si>
  <si>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</si>
  <si>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</si>
  <si>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</si>
  <si>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</si>
  <si>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</si>
  <si>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</si>
  <si>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</si>
  <si>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</si>
  <si>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</si>
  <si>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</si>
  <si>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</si>
  <si>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</si>
  <si>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</si>
  <si>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</si>
  <si>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</si>
  <si>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</si>
  <si>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</si>
  <si>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</si>
  <si>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</si>
  <si>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</si>
  <si>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</si>
  <si>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</si>
  <si>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</si>
  <si>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</si>
  <si>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</si>
  <si>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</si>
  <si>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</si>
  <si>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</si>
  <si>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</si>
  <si>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</si>
  <si>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</si>
  <si>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</si>
  <si>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</si>
  <si>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</si>
  <si>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</si>
  <si>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</si>
  <si>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</si>
  <si>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</si>
  <si>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</si>
  <si>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</si>
  <si>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</si>
  <si>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</si>
  <si>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</si>
  <si>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</si>
  <si>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</si>
  <si>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</si>
  <si>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</si>
  <si>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</si>
  <si>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</si>
  <si>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</si>
  <si>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</si>
  <si>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</si>
  <si>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</si>
  <si>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</si>
  <si>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</si>
  <si>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</si>
  <si>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</si>
  <si>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</si>
  <si>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</si>
  <si>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</si>
  <si>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</si>
  <si>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</si>
  <si>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</si>
  <si>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</si>
  <si>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</si>
  <si>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</si>
  <si>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</si>
  <si>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</si>
  <si>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</si>
  <si>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</si>
  <si>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</si>
  <si>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</si>
  <si>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</si>
  <si>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</si>
  <si>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</si>
  <si>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</si>
  <si>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</si>
  <si>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</si>
  <si>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</si>
  <si>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</si>
  <si>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</si>
  <si>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</si>
  <si>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</si>
  <si>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</si>
  <si>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</si>
  <si>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</si>
  <si>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</si>
  <si>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</si>
  <si>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</si>
  <si>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</si>
  <si>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</si>
  <si>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</si>
  <si>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</si>
  <si>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</si>
  <si>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</si>
  <si>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</si>
  <si>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</si>
  <si>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</si>
  <si>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</si>
  <si>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</si>
  <si>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</si>
  <si>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</si>
  <si>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</si>
  <si>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</si>
  <si>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</si>
  <si>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</si>
  <si>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</si>
  <si>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</si>
  <si>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</si>
  <si>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</si>
  <si>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</si>
  <si>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</si>
  <si>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</si>
  <si>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</si>
  <si>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</si>
  <si>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</si>
  <si>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</si>
  <si>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</si>
  <si>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</si>
  <si>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</si>
  <si>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</si>
  <si>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</si>
  <si>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</si>
  <si>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</si>
  <si>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</si>
  <si>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</si>
  <si>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</si>
  <si>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</si>
  <si>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</si>
  <si>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</si>
  <si>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</si>
  <si>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</si>
  <si>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</si>
  <si>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</si>
  <si>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</si>
  <si>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</si>
  <si>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</si>
  <si>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</si>
  <si>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</si>
  <si>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</si>
  <si>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</si>
  <si>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</si>
  <si>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</si>
  <si>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</si>
  <si>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</si>
  <si>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</si>
  <si>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</si>
  <si>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</si>
  <si>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</si>
  <si>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</si>
  <si>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</si>
  <si>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</si>
  <si>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</si>
  <si>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</si>
  <si>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</si>
  <si>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</si>
  <si>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</si>
  <si>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</si>
  <si>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</si>
  <si>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</si>
  <si>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</si>
  <si>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</si>
  <si>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</si>
  <si>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</si>
  <si>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</si>
  <si>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</si>
  <si>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</si>
  <si>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</si>
  <si>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</si>
  <si>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</si>
  <si>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</si>
  <si>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</si>
  <si>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</si>
  <si>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</si>
  <si>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</si>
  <si>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</si>
  <si>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</si>
  <si>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</si>
  <si>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</si>
  <si>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</si>
  <si>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</si>
  <si>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</si>
  <si>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</si>
  <si>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</si>
  <si>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</si>
  <si>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5.1 / ab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</si>
</sst>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3">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N103"/>
  <sheetViews>
    <sheetView showZeros="0" tabSelected="1" zoomScaleNormal="100" workbookViewId="0">
      <selection activeCell="G14" sqref="G14"/>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6"/>
      <c r="I1" s="127" t="s">
        <v>319</v>
      </c>
      <c r="J1" s="127"/>
      <c r="K1" s="127"/>
    </row>
    <row r="2" spans="1:14" ht="6" customHeight="1" x14ac:dyDescent="0.2">
      <c r="K2" s="51"/>
    </row>
    <row r="3" spans="1:14" ht="36" customHeight="1" x14ac:dyDescent="0.2">
      <c r="A3" s="33" t="s">
        <v>301</v>
      </c>
      <c r="B3" s="166"/>
      <c r="C3" s="167"/>
      <c r="D3" s="167"/>
      <c r="E3" s="167"/>
      <c r="F3" s="52" t="s">
        <v>32</v>
      </c>
      <c r="G3" s="105"/>
      <c r="H3" s="32"/>
      <c r="I3" s="174" t="s">
        <v>35</v>
      </c>
      <c r="J3" s="174"/>
      <c r="K3" s="174"/>
      <c r="L3" s="7"/>
      <c r="M3" s="7"/>
      <c r="N3" s="4"/>
    </row>
    <row r="4" spans="1:14" ht="6" customHeight="1" x14ac:dyDescent="0.2">
      <c r="A4" s="32"/>
      <c r="B4" s="10"/>
      <c r="C4" s="11"/>
      <c r="D4" s="7"/>
      <c r="I4" s="174"/>
      <c r="J4" s="174"/>
      <c r="K4" s="174"/>
      <c r="M4" s="4"/>
    </row>
    <row r="5" spans="1:14" ht="36" customHeight="1" x14ac:dyDescent="0.2">
      <c r="A5" s="40" t="s">
        <v>302</v>
      </c>
      <c r="B5" s="168"/>
      <c r="C5" s="169"/>
      <c r="D5" s="169"/>
      <c r="E5" s="169"/>
      <c r="G5" s="49"/>
      <c r="H5" s="49"/>
      <c r="I5" s="174"/>
      <c r="J5" s="174"/>
      <c r="K5" s="174"/>
      <c r="L5" s="49"/>
      <c r="M5" s="4"/>
      <c r="N5" s="4"/>
    </row>
    <row r="6" spans="1:14" ht="6" customHeight="1" x14ac:dyDescent="0.2">
      <c r="A6" s="173"/>
      <c r="B6" s="173"/>
      <c r="C6" s="173"/>
      <c r="D6" s="173"/>
      <c r="F6" s="31"/>
      <c r="G6" s="7"/>
      <c r="H6" s="7"/>
      <c r="I6" s="7"/>
      <c r="J6" s="7"/>
      <c r="K6" s="49"/>
      <c r="L6" s="49"/>
      <c r="M6" s="49"/>
      <c r="N6" s="7"/>
    </row>
    <row r="7" spans="1:14" ht="36" customHeight="1" x14ac:dyDescent="0.2">
      <c r="A7" s="33" t="s">
        <v>283</v>
      </c>
      <c r="B7" s="171"/>
      <c r="C7" s="171"/>
      <c r="D7" s="171"/>
      <c r="E7" s="171"/>
      <c r="F7" s="172"/>
      <c r="G7" s="172"/>
      <c r="H7" s="175"/>
      <c r="I7" s="175"/>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61" t="s">
        <v>275</v>
      </c>
      <c r="B9" s="162"/>
      <c r="C9" s="162"/>
      <c r="D9" s="163"/>
      <c r="E9" s="161" t="s">
        <v>38</v>
      </c>
      <c r="F9" s="162"/>
      <c r="G9" s="163"/>
      <c r="H9" s="164" t="s">
        <v>281</v>
      </c>
      <c r="I9" s="165"/>
      <c r="J9" s="28"/>
      <c r="K9" s="164" t="s">
        <v>282</v>
      </c>
      <c r="L9" s="170"/>
      <c r="M9" s="165"/>
      <c r="N9" s="7"/>
    </row>
    <row r="10" spans="1:14" ht="37.5" customHeight="1" thickBot="1" x14ac:dyDescent="0.25">
      <c r="A10" s="146" t="s">
        <v>4</v>
      </c>
      <c r="B10" s="144" t="s">
        <v>36</v>
      </c>
      <c r="C10" s="144" t="s">
        <v>37</v>
      </c>
      <c r="D10" s="140" t="s">
        <v>303</v>
      </c>
      <c r="E10" s="148" t="s">
        <v>305</v>
      </c>
      <c r="F10" s="150" t="s">
        <v>11</v>
      </c>
      <c r="G10" s="142" t="s">
        <v>306</v>
      </c>
      <c r="H10" s="176" t="s">
        <v>307</v>
      </c>
      <c r="I10" s="176"/>
      <c r="J10" s="56"/>
      <c r="K10" s="177" t="s">
        <v>279</v>
      </c>
      <c r="L10" s="179" t="s">
        <v>280</v>
      </c>
      <c r="M10" s="181" t="s">
        <v>31</v>
      </c>
      <c r="N10" s="7"/>
    </row>
    <row r="11" spans="1:14" ht="41.25" customHeight="1" thickBot="1" x14ac:dyDescent="0.25">
      <c r="A11" s="147"/>
      <c r="B11" s="145"/>
      <c r="C11" s="145"/>
      <c r="D11" s="141"/>
      <c r="E11" s="149"/>
      <c r="F11" s="151"/>
      <c r="G11" s="143"/>
      <c r="H11" s="57" t="s">
        <v>308</v>
      </c>
      <c r="I11" s="58" t="s">
        <v>312</v>
      </c>
      <c r="J11" s="59" t="s">
        <v>278</v>
      </c>
      <c r="K11" s="178"/>
      <c r="L11" s="180"/>
      <c r="M11" s="182"/>
      <c r="N11" s="4"/>
    </row>
    <row r="12" spans="1:14" ht="45" customHeight="1" x14ac:dyDescent="0.25">
      <c r="A12" s="82"/>
      <c r="B12" s="83"/>
      <c r="C12" s="83"/>
      <c r="D12" s="84"/>
      <c r="E12" s="85"/>
      <c r="F12" s="86"/>
      <c r="G12" s="87"/>
      <c r="H12" s="88"/>
      <c r="I12" s="89"/>
      <c r="J12" s="55">
        <f>ROUND(IF(AND(H12&lt;=5,I12=""),MIN(11,I12*1),MIN(H12*0.3+I12,11)),2)</f>
        <v>0</v>
      </c>
      <c r="K12" s="75">
        <f t="array" ref="K12">IF(ISNA(INDEX(Datentabelle!A:O,MATCH(E12&amp;F12,Datentabelle!A:A&amp;Datentabelle!B:B,0),MATCH($B$5,Datentabelle!$A$1:$O$1,0))),0,INDEX(Datentabelle!A:O,MATCH(E12&amp;F12,Datentabelle!A:A&amp;Datentabelle!B:B,0),MATCH($B$5,Datentabelle!$A$1:$O$1,0)))</f>
        <v>0</v>
      </c>
      <c r="L12" s="76">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7">
        <f>ROUND(K12+IF(G12='Drop Down'!$E$14,L12*((D12-INT(D12))*24),Stundennachweis_Abrechnung!L12),2)</f>
        <v>0</v>
      </c>
      <c r="N12" s="4"/>
    </row>
    <row r="13" spans="1:14" ht="45" customHeight="1" x14ac:dyDescent="0.25">
      <c r="A13" s="82"/>
      <c r="B13" s="90"/>
      <c r="C13" s="90"/>
      <c r="D13" s="91"/>
      <c r="E13" s="92"/>
      <c r="F13" s="93"/>
      <c r="G13" s="94"/>
      <c r="H13" s="95"/>
      <c r="I13" s="96"/>
      <c r="J13" s="55">
        <f t="shared" ref="J13:J22" si="0">ROUND(IF(AND(H13&lt;=5,I13=""),MIN(11,I13*1),MIN(H13*0.3+I13,11)),2)</f>
        <v>0</v>
      </c>
      <c r="K13" s="78">
        <f t="array" ref="K13">IF(ISNA(INDEX(Datentabelle!A:O,MATCH(E13&amp;F13,Datentabelle!A:A&amp;Datentabelle!B:B,0),MATCH($B$5,Datentabelle!$A$1:$O$1,0))),0,INDEX(Datentabelle!A:O,MATCH(E13&amp;F13,Datentabelle!A:A&amp;Datentabelle!B:B,0),MATCH($B$5,Datentabelle!$A$1:$O$1,0)))</f>
        <v>0</v>
      </c>
      <c r="L13" s="79">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7">
        <f>ROUND(K13+IF(G13='Drop Down'!$E$14,L13*((D13-INT(D13))*24),Stundennachweis_Abrechnung!L13),2)</f>
        <v>0</v>
      </c>
      <c r="N13" s="4"/>
    </row>
    <row r="14" spans="1:14" ht="45" customHeight="1" x14ac:dyDescent="0.25">
      <c r="A14" s="82"/>
      <c r="B14" s="90"/>
      <c r="C14" s="90"/>
      <c r="D14" s="91"/>
      <c r="E14" s="92"/>
      <c r="F14" s="93"/>
      <c r="G14" s="94"/>
      <c r="H14" s="95"/>
      <c r="I14" s="96"/>
      <c r="J14" s="55">
        <f t="shared" si="0"/>
        <v>0</v>
      </c>
      <c r="K14" s="78">
        <f t="array" ref="K14">IF(ISNA(INDEX(Datentabelle!A:O,MATCH(E14&amp;F14,Datentabelle!A:A&amp;Datentabelle!B:B,0),MATCH($B$5,Datentabelle!$A$1:$O$1,0))),0,INDEX(Datentabelle!A:O,MATCH(E14&amp;F14,Datentabelle!A:A&amp;Datentabelle!B:B,0),MATCH($B$5,Datentabelle!$A$1:$O$1,0)))</f>
        <v>0</v>
      </c>
      <c r="L14" s="79">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7">
        <f>ROUND(K14+IF(G14='Drop Down'!$E$14,L14*((D14-INT(D14))*24),Stundennachweis_Abrechnung!L14),2)</f>
        <v>0</v>
      </c>
      <c r="N14" s="4"/>
    </row>
    <row r="15" spans="1:14" ht="45" customHeight="1" x14ac:dyDescent="0.25">
      <c r="A15" s="82"/>
      <c r="B15" s="90"/>
      <c r="C15" s="90"/>
      <c r="D15" s="91"/>
      <c r="E15" s="92"/>
      <c r="F15" s="93"/>
      <c r="G15" s="94"/>
      <c r="H15" s="95"/>
      <c r="I15" s="96"/>
      <c r="J15" s="55">
        <f t="shared" si="0"/>
        <v>0</v>
      </c>
      <c r="K15" s="78">
        <f t="array" ref="K15">IF(ISNA(INDEX(Datentabelle!A:O,MATCH(E15&amp;F15,Datentabelle!A:A&amp;Datentabelle!B:B,0),MATCH($B$5,Datentabelle!$A$1:$O$1,0))),0,INDEX(Datentabelle!A:O,MATCH(E15&amp;F15,Datentabelle!A:A&amp;Datentabelle!B:B,0),MATCH($B$5,Datentabelle!$A$1:$O$1,0)))</f>
        <v>0</v>
      </c>
      <c r="L15" s="79">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7">
        <f>ROUND(K15+IF(G15='Drop Down'!$E$14,L15*((D15-INT(D15))*24),Stundennachweis_Abrechnung!L15),2)</f>
        <v>0</v>
      </c>
      <c r="N15" s="4"/>
    </row>
    <row r="16" spans="1:14" ht="45" customHeight="1" x14ac:dyDescent="0.25">
      <c r="A16" s="82"/>
      <c r="B16" s="90"/>
      <c r="C16" s="90"/>
      <c r="D16" s="91"/>
      <c r="E16" s="92"/>
      <c r="F16" s="93"/>
      <c r="G16" s="94"/>
      <c r="H16" s="95"/>
      <c r="I16" s="96"/>
      <c r="J16" s="55">
        <f t="shared" si="0"/>
        <v>0</v>
      </c>
      <c r="K16" s="78">
        <f t="array" ref="K16">IF(ISNA(INDEX(Datentabelle!A:O,MATCH(E16&amp;F16,Datentabelle!A:A&amp;Datentabelle!B:B,0),MATCH($B$5,Datentabelle!$A$1:$O$1,0))),0,INDEX(Datentabelle!A:O,MATCH(E16&amp;F16,Datentabelle!A:A&amp;Datentabelle!B:B,0),MATCH($B$5,Datentabelle!$A$1:$O$1,0)))</f>
        <v>0</v>
      </c>
      <c r="L16" s="79">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7">
        <f>ROUND(K16+IF(G16='Drop Down'!$E$14,L16*((D16-INT(D16))*24),Stundennachweis_Abrechnung!L16),2)</f>
        <v>0</v>
      </c>
      <c r="N16" s="4"/>
    </row>
    <row r="17" spans="1:14" ht="45" customHeight="1" x14ac:dyDescent="0.25">
      <c r="A17" s="82"/>
      <c r="B17" s="90"/>
      <c r="C17" s="90"/>
      <c r="D17" s="91"/>
      <c r="E17" s="92"/>
      <c r="F17" s="93"/>
      <c r="G17" s="94"/>
      <c r="H17" s="95"/>
      <c r="I17" s="96"/>
      <c r="J17" s="55">
        <f t="shared" si="0"/>
        <v>0</v>
      </c>
      <c r="K17" s="78">
        <f t="array" ref="K17">IF(ISNA(INDEX(Datentabelle!A:O,MATCH(E17&amp;F17,Datentabelle!A:A&amp;Datentabelle!B:B,0),MATCH($B$5,Datentabelle!$A$1:$O$1,0))),0,INDEX(Datentabelle!A:O,MATCH(E17&amp;F17,Datentabelle!A:A&amp;Datentabelle!B:B,0),MATCH($B$5,Datentabelle!$A$1:$O$1,0)))</f>
        <v>0</v>
      </c>
      <c r="L17" s="79">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7">
        <f>ROUND(K17+IF(G17='Drop Down'!$E$14,L17*((D17-INT(D17))*24),Stundennachweis_Abrechnung!L17),2)</f>
        <v>0</v>
      </c>
      <c r="N17" s="4"/>
    </row>
    <row r="18" spans="1:14" ht="45" customHeight="1" x14ac:dyDescent="0.25">
      <c r="A18" s="82"/>
      <c r="B18" s="90"/>
      <c r="C18" s="90"/>
      <c r="D18" s="91"/>
      <c r="E18" s="92"/>
      <c r="F18" s="93"/>
      <c r="G18" s="94"/>
      <c r="H18" s="95"/>
      <c r="I18" s="96"/>
      <c r="J18" s="55">
        <f t="shared" si="0"/>
        <v>0</v>
      </c>
      <c r="K18" s="78">
        <f t="array" ref="K18">IF(ISNA(INDEX(Datentabelle!A:O,MATCH(E18&amp;F18,Datentabelle!A:A&amp;Datentabelle!B:B,0),MATCH($B$5,Datentabelle!$A$1:$O$1,0))),0,INDEX(Datentabelle!A:O,MATCH(E18&amp;F18,Datentabelle!A:A&amp;Datentabelle!B:B,0),MATCH($B$5,Datentabelle!$A$1:$O$1,0)))</f>
        <v>0</v>
      </c>
      <c r="L18" s="79">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7">
        <f>ROUND(K18+IF(G18='Drop Down'!$E$14,L18*((D18-INT(D18))*24),Stundennachweis_Abrechnung!L18),2)</f>
        <v>0</v>
      </c>
      <c r="N18" s="4"/>
    </row>
    <row r="19" spans="1:14" ht="45" customHeight="1" x14ac:dyDescent="0.25">
      <c r="A19" s="82"/>
      <c r="B19" s="90"/>
      <c r="C19" s="90" t="s">
        <v>34</v>
      </c>
      <c r="D19" s="91"/>
      <c r="E19" s="92"/>
      <c r="F19" s="93"/>
      <c r="G19" s="94"/>
      <c r="H19" s="95"/>
      <c r="I19" s="96"/>
      <c r="J19" s="55">
        <f t="shared" si="0"/>
        <v>0</v>
      </c>
      <c r="K19" s="78">
        <f t="array" ref="K19">IF(ISNA(INDEX(Datentabelle!A:O,MATCH(E19&amp;F19,Datentabelle!A:A&amp;Datentabelle!B:B,0),MATCH($B$5,Datentabelle!$A$1:$O$1,0))),0,INDEX(Datentabelle!A:O,MATCH(E19&amp;F19,Datentabelle!A:A&amp;Datentabelle!B:B,0),MATCH($B$5,Datentabelle!$A$1:$O$1,0)))</f>
        <v>0</v>
      </c>
      <c r="L19" s="79">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7">
        <f>ROUND(K19+IF(G19='Drop Down'!$E$14,L19*((D19-INT(D19))*24),Stundennachweis_Abrechnung!L19),2)</f>
        <v>0</v>
      </c>
      <c r="N19" s="4"/>
    </row>
    <row r="20" spans="1:14" ht="45" customHeight="1" x14ac:dyDescent="0.25">
      <c r="A20" s="82"/>
      <c r="B20" s="90"/>
      <c r="C20" s="90"/>
      <c r="D20" s="91"/>
      <c r="E20" s="92"/>
      <c r="F20" s="93"/>
      <c r="G20" s="94"/>
      <c r="H20" s="95"/>
      <c r="I20" s="96"/>
      <c r="J20" s="55">
        <f t="shared" si="0"/>
        <v>0</v>
      </c>
      <c r="K20" s="78">
        <f t="array" ref="K20">IF(ISNA(INDEX(Datentabelle!A:O,MATCH(E20&amp;F20,Datentabelle!A:A&amp;Datentabelle!B:B,0),MATCH($B$5,Datentabelle!$A$1:$O$1,0))),0,INDEX(Datentabelle!A:O,MATCH(E20&amp;F20,Datentabelle!A:A&amp;Datentabelle!B:B,0),MATCH($B$5,Datentabelle!$A$1:$O$1,0)))</f>
        <v>0</v>
      </c>
      <c r="L20" s="79">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7">
        <f>ROUND(K20+IF(G20='Drop Down'!$E$14,L20*((D20-INT(D20))*24),Stundennachweis_Abrechnung!L20),2)</f>
        <v>0</v>
      </c>
      <c r="N20" s="4"/>
    </row>
    <row r="21" spans="1:14" ht="45" customHeight="1" x14ac:dyDescent="0.25">
      <c r="A21" s="82"/>
      <c r="B21" s="90"/>
      <c r="C21" s="90" t="s">
        <v>34</v>
      </c>
      <c r="D21" s="91"/>
      <c r="E21" s="92"/>
      <c r="F21" s="93"/>
      <c r="G21" s="94"/>
      <c r="H21" s="95"/>
      <c r="I21" s="96"/>
      <c r="J21" s="55">
        <f t="shared" si="0"/>
        <v>0</v>
      </c>
      <c r="K21" s="78">
        <f t="array" ref="K21">IF(ISNA(INDEX(Datentabelle!A:O,MATCH(E21&amp;F21,Datentabelle!A:A&amp;Datentabelle!B:B,0),MATCH($B$5,Datentabelle!$A$1:$O$1,0))),0,INDEX(Datentabelle!A:O,MATCH(E21&amp;F21,Datentabelle!A:A&amp;Datentabelle!B:B,0),MATCH($B$5,Datentabelle!$A$1:$O$1,0)))</f>
        <v>0</v>
      </c>
      <c r="L21" s="79">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7">
        <f>ROUND(K21+IF(G21='Drop Down'!$E$14,L21*((D21-INT(D21))*24),Stundennachweis_Abrechnung!L21),2)</f>
        <v>0</v>
      </c>
      <c r="N21" s="4"/>
    </row>
    <row r="22" spans="1:14" ht="45" customHeight="1" thickBot="1" x14ac:dyDescent="0.3">
      <c r="A22" s="97"/>
      <c r="B22" s="98"/>
      <c r="C22" s="98" t="s">
        <v>34</v>
      </c>
      <c r="D22" s="99"/>
      <c r="E22" s="100"/>
      <c r="F22" s="101"/>
      <c r="G22" s="102"/>
      <c r="H22" s="103"/>
      <c r="I22" s="104"/>
      <c r="J22" s="55">
        <f t="shared" si="0"/>
        <v>0</v>
      </c>
      <c r="K22" s="80">
        <f t="array" ref="K22">IF(ISNA(INDEX(Datentabelle!A:O,MATCH(E22&amp;F22,Datentabelle!A:A&amp;Datentabelle!B:B,0),MATCH($B$5,Datentabelle!$A$1:$O$1,0))),0,INDEX(Datentabelle!A:O,MATCH(E22&amp;F22,Datentabelle!A:A&amp;Datentabelle!B:B,0),MATCH($B$5,Datentabelle!$A$1:$O$1,0)))</f>
        <v>0</v>
      </c>
      <c r="L22" s="81">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7">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57"/>
      <c r="B26" s="157"/>
      <c r="D26" s="152"/>
      <c r="E26" s="152"/>
      <c r="F26" s="34"/>
      <c r="G26" s="53"/>
      <c r="H26" s="47"/>
      <c r="I26" s="48"/>
      <c r="J26" s="48"/>
      <c r="K26" s="160"/>
      <c r="L26" s="152"/>
      <c r="M26" s="48"/>
      <c r="N26" s="4"/>
    </row>
    <row r="27" spans="1:14" x14ac:dyDescent="0.2">
      <c r="A27" s="158" t="s">
        <v>4</v>
      </c>
      <c r="B27" s="159"/>
      <c r="D27" s="155" t="s">
        <v>276</v>
      </c>
      <c r="E27" s="156"/>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52"/>
      <c r="B30" s="152"/>
      <c r="C30" s="35"/>
      <c r="D30" s="152"/>
      <c r="E30" s="152"/>
      <c r="F30" s="34"/>
      <c r="H30" s="34"/>
      <c r="I30" s="34"/>
      <c r="J30" s="34"/>
      <c r="K30" s="34"/>
      <c r="M30" s="4"/>
      <c r="N30" s="4"/>
    </row>
    <row r="31" spans="1:14" x14ac:dyDescent="0.2">
      <c r="A31" s="153" t="s">
        <v>4</v>
      </c>
      <c r="B31" s="154"/>
      <c r="C31" s="35"/>
      <c r="D31" s="155" t="s">
        <v>310</v>
      </c>
      <c r="E31" s="156"/>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OrCwfT3zDsobD7DMnPVclH0RdQR3qcymzSeTUIFWqYk4KzStrLN4Iv6mH6KZoK34I2Htc75hZ/8WyQoxLQVtA==" saltValue="nApg14LUO4551O8HoqwYtw==" spinCount="100000" sheet="1" selectLockedCells="1"/>
  <mergeCells count="31">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8">
    <dataValidation type="decimal" allowBlank="1" showInputMessage="1" showErrorMessage="1" sqref="D12:D22">
      <formula1>0</formula1>
      <formula2>24</formula2>
    </dataValidation>
    <dataValidation type="custom" errorStyle="information" showInputMessage="1" showErrorMessage="1" errorTitle="Höchsgrenze" error="Der Fahrtkostenzuschuss ist pro Dienst auf maximal 11 Euro gedeckelt." sqref="H13:H22">
      <formula1>((H13*0.3)+I13)&lt;=11</formula1>
    </dataValidation>
    <dataValidation type="custom" errorStyle="information" showInputMessage="1" showErrorMessage="1" errorTitle="Höchstgrenze" error="Der Fahrtkostenzuschuss ist pro Dienst auf maximal 11 Euro gedeckelt." sqref="I13:I22">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formula1>((H12*0.3)+I12)&lt;=11</formula1>
    </dataValidation>
    <dataValidation type="date" operator="greaterThan" allowBlank="1" showInputMessage="1" showErrorMessage="1" errorTitle="Gültigkeit der Entgeltsätze" error="Die hier hinterlegten Entgeltsätze sind erst ab 01.06.2023 gültig." sqref="A13:A22">
      <formula1>45078</formula1>
    </dataValidation>
    <dataValidation type="date" operator="greaterThan" allowBlank="1" showInputMessage="1" showErrorMessage="1" errorTitle="Gültig ab 01.04.2025" error="Dieses Formular ist erst ab 01.04.2025 gültig." sqref="G3">
      <formula1>45747</formula1>
    </dataValidation>
    <dataValidation type="date" operator="greaterThan" allowBlank="1" showInputMessage="1" showErrorMessage="1" errorTitle="Gültigkeit der Entgeltsätze" error="Die hier hinterlegten Entgeltsätze sind erst ab 01.06.2023 gültig." sqref="A12">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14:formula1>
            <xm:f>IF(AND(F12="",E12=""),'Drop Down'!$E$2:$E$14,'Drop Down'!$F$1)</xm:f>
          </x14:formula1>
          <xm:sqref>G12:G22</xm:sqref>
        </x14:dataValidation>
        <x14:dataValidation type="list" showInputMessage="1" showErrorMessage="1">
          <x14:formula1>
            <xm:f>IF(G12="",'Drop Down'!$C$2:$C$4,'Drop Down'!$D$1)</xm:f>
          </x14:formula1>
          <xm:sqref>F12:F22</xm:sqref>
        </x14:dataValidation>
        <x14:dataValidation type="list" showInputMessage="1" showErrorMessage="1">
          <x14:formula1>
            <xm:f>IF(G12="",'Drop Down'!$A$2:$A$15,'Drop Down'!$B$1)</xm:f>
          </x14:formula1>
          <xm:sqref>E12:E22</xm:sqref>
        </x14:dataValidation>
        <x14:dataValidation type="list" allowBlank="1" showInputMessage="1" showErrorMessage="1">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5"/>
    <col min="5" max="5" width="11.42578125" style="125" customWidth="1"/>
    <col min="6" max="6" width="11.42578125" style="125"/>
    <col min="7" max="9" width="11.42578125" style="125" customWidth="1"/>
    <col min="10" max="10" width="11.42578125" style="125"/>
    <col min="11" max="11" width="11.42578125" style="125" customWidth="1"/>
    <col min="12" max="12" width="14" style="125" customWidth="1"/>
    <col min="13" max="13" width="11.42578125" style="125"/>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8" t="s">
        <v>28</v>
      </c>
      <c r="E1" s="118" t="s">
        <v>297</v>
      </c>
      <c r="F1" s="128" t="s">
        <v>0</v>
      </c>
      <c r="G1" s="118" t="s">
        <v>29</v>
      </c>
      <c r="H1" s="118" t="s">
        <v>298</v>
      </c>
      <c r="I1" s="118" t="s">
        <v>30</v>
      </c>
      <c r="J1" s="128" t="s">
        <v>1</v>
      </c>
      <c r="K1" s="118" t="s">
        <v>299</v>
      </c>
      <c r="L1" s="118" t="s">
        <v>314</v>
      </c>
      <c r="M1" s="128" t="s">
        <v>2</v>
      </c>
      <c r="N1" s="131" t="s">
        <v>296</v>
      </c>
      <c r="O1" s="65" t="s">
        <v>300</v>
      </c>
      <c r="Q1" s="1"/>
      <c r="T1" s="18" t="s">
        <v>26</v>
      </c>
      <c r="U1" s="19" t="s">
        <v>13</v>
      </c>
      <c r="V1" s="134" t="s">
        <v>28</v>
      </c>
      <c r="W1" s="60" t="s">
        <v>297</v>
      </c>
      <c r="X1" s="134" t="s">
        <v>0</v>
      </c>
      <c r="Y1" s="60" t="s">
        <v>29</v>
      </c>
      <c r="Z1" s="60" t="s">
        <v>298</v>
      </c>
      <c r="AA1" s="60" t="s">
        <v>30</v>
      </c>
      <c r="AB1" s="134" t="s">
        <v>1</v>
      </c>
      <c r="AC1" s="60" t="s">
        <v>299</v>
      </c>
      <c r="AD1" s="60" t="s">
        <v>314</v>
      </c>
      <c r="AE1" s="134" t="s">
        <v>2</v>
      </c>
      <c r="AF1" s="134" t="s">
        <v>296</v>
      </c>
      <c r="AG1" s="65" t="s">
        <v>300</v>
      </c>
    </row>
    <row r="2" spans="1:33" ht="25.5" x14ac:dyDescent="0.2">
      <c r="A2" s="21" t="s">
        <v>309</v>
      </c>
      <c r="B2" s="119" t="s">
        <v>5</v>
      </c>
      <c r="C2" s="16">
        <v>1</v>
      </c>
      <c r="D2" s="129">
        <v>66.38</v>
      </c>
      <c r="E2" s="120">
        <f>ROUND(F2+(D2-F2)*0.5,2)</f>
        <v>61.21</v>
      </c>
      <c r="F2" s="129">
        <v>56.03</v>
      </c>
      <c r="G2" s="120">
        <f>ROUND(0.9*F2,2)</f>
        <v>50.43</v>
      </c>
      <c r="H2" s="120">
        <f>ROUND(J2+(F2-J2)*0.5,2)</f>
        <v>49.31</v>
      </c>
      <c r="I2" s="120">
        <f>ROUND(0.8*F2,2)</f>
        <v>44.82</v>
      </c>
      <c r="J2" s="129">
        <v>42.58</v>
      </c>
      <c r="K2" s="120">
        <f>ROUND(M2+(J2-M2)*0.5,2)</f>
        <v>41.13</v>
      </c>
      <c r="L2" s="121">
        <f>ROUND(0.95*J2,2)</f>
        <v>40.450000000000003</v>
      </c>
      <c r="M2" s="129">
        <v>39.67</v>
      </c>
      <c r="N2" s="132">
        <v>56.03</v>
      </c>
      <c r="O2" s="66">
        <f>ROUND(0.9*N2,2)</f>
        <v>50.43</v>
      </c>
      <c r="Q2" s="2"/>
      <c r="T2" s="106" t="s">
        <v>286</v>
      </c>
      <c r="U2" s="107">
        <v>1</v>
      </c>
      <c r="V2" s="135">
        <v>66.38</v>
      </c>
      <c r="W2" s="108">
        <f t="shared" ref="W2:W14" si="0">ROUND(X2+(V2-X2)*0.5,2)</f>
        <v>61.21</v>
      </c>
      <c r="X2" s="135">
        <v>56.03</v>
      </c>
      <c r="Y2" s="108">
        <f t="shared" ref="Y2:Y14" si="1">ROUND(0.9*X2,2)</f>
        <v>50.43</v>
      </c>
      <c r="Z2" s="108">
        <f t="shared" ref="Z2:Z14" si="2">ROUND(AB2+(X2-AB2)*0.5,2)</f>
        <v>49.31</v>
      </c>
      <c r="AA2" s="108">
        <f t="shared" ref="AA2:AA14" si="3">ROUND(0.8*X2,2)</f>
        <v>44.82</v>
      </c>
      <c r="AB2" s="135">
        <v>42.58</v>
      </c>
      <c r="AC2" s="108">
        <f t="shared" ref="AC2:AC14" si="4">ROUND(AE2+(AB2-AE2)*0.5,2)</f>
        <v>41.13</v>
      </c>
      <c r="AD2" s="109">
        <f>ROUND(0.95*AB2,2)</f>
        <v>40.450000000000003</v>
      </c>
      <c r="AE2" s="138">
        <v>39.67</v>
      </c>
      <c r="AF2" s="135">
        <v>56.03</v>
      </c>
      <c r="AG2" s="110">
        <f>ROUND(0.9*AF2,2)</f>
        <v>50.43</v>
      </c>
    </row>
    <row r="3" spans="1:33" ht="25.5" x14ac:dyDescent="0.2">
      <c r="A3" s="21" t="s">
        <v>309</v>
      </c>
      <c r="B3" s="119" t="s">
        <v>15</v>
      </c>
      <c r="C3" s="16">
        <v>1.5</v>
      </c>
      <c r="D3" s="129">
        <v>99.58</v>
      </c>
      <c r="E3" s="120">
        <f t="shared" ref="E3:E43" si="5">ROUND(F3+(D3-F3)*0.5,2)</f>
        <v>91.82</v>
      </c>
      <c r="F3" s="129">
        <v>84.05</v>
      </c>
      <c r="G3" s="120">
        <f t="shared" ref="G3:G43" si="6">ROUND(0.9*F3,2)</f>
        <v>75.650000000000006</v>
      </c>
      <c r="H3" s="120">
        <f t="shared" ref="H3:H43" si="7">ROUND(J3+(F3-J3)*0.5,2)</f>
        <v>73.97</v>
      </c>
      <c r="I3" s="120">
        <f t="shared" ref="I3:I43" si="8">ROUND(0.8*F3,2)</f>
        <v>67.239999999999995</v>
      </c>
      <c r="J3" s="129">
        <v>63.88</v>
      </c>
      <c r="K3" s="120">
        <f t="shared" ref="K3:K43" si="9">ROUND(M3+(J3-M3)*0.5,2)</f>
        <v>61.69</v>
      </c>
      <c r="L3" s="121">
        <f t="shared" ref="L3:L43" si="10">ROUND(0.95*J3,2)</f>
        <v>60.69</v>
      </c>
      <c r="M3" s="129">
        <v>59.5</v>
      </c>
      <c r="N3" s="132">
        <v>84.05</v>
      </c>
      <c r="O3" s="66">
        <f>ROUND(0.9*N3,2)</f>
        <v>75.650000000000006</v>
      </c>
      <c r="Q3" s="2"/>
      <c r="T3" s="44" t="s">
        <v>287</v>
      </c>
      <c r="U3" s="14">
        <v>1.5</v>
      </c>
      <c r="V3" s="136">
        <v>99.58</v>
      </c>
      <c r="W3" s="61">
        <f t="shared" si="0"/>
        <v>91.82</v>
      </c>
      <c r="X3" s="136">
        <v>84.05</v>
      </c>
      <c r="Y3" s="61">
        <f t="shared" si="1"/>
        <v>75.650000000000006</v>
      </c>
      <c r="Z3" s="61">
        <f t="shared" si="2"/>
        <v>73.97</v>
      </c>
      <c r="AA3" s="61">
        <f t="shared" si="3"/>
        <v>67.239999999999995</v>
      </c>
      <c r="AB3" s="136">
        <v>63.88</v>
      </c>
      <c r="AC3" s="61">
        <f t="shared" si="4"/>
        <v>61.69</v>
      </c>
      <c r="AD3" s="64">
        <f t="shared" ref="AD3:AD14" si="11">ROUND(0.95*AB3,2)</f>
        <v>60.69</v>
      </c>
      <c r="AE3" s="139">
        <v>59.5</v>
      </c>
      <c r="AF3" s="136">
        <v>84.05</v>
      </c>
      <c r="AG3" s="66">
        <f t="shared" ref="AG3:AG14" si="12">ROUND(0.9*AF3,2)</f>
        <v>75.650000000000006</v>
      </c>
    </row>
    <row r="4" spans="1:33" ht="25.5" x14ac:dyDescent="0.2">
      <c r="A4" s="21" t="s">
        <v>309</v>
      </c>
      <c r="B4" s="119" t="s">
        <v>16</v>
      </c>
      <c r="C4" s="16">
        <v>1.5</v>
      </c>
      <c r="D4" s="129">
        <v>99.58</v>
      </c>
      <c r="E4" s="120">
        <f t="shared" si="5"/>
        <v>91.82</v>
      </c>
      <c r="F4" s="129">
        <v>84.05</v>
      </c>
      <c r="G4" s="120">
        <f t="shared" si="6"/>
        <v>75.650000000000006</v>
      </c>
      <c r="H4" s="120">
        <f t="shared" si="7"/>
        <v>73.97</v>
      </c>
      <c r="I4" s="120">
        <f t="shared" si="8"/>
        <v>67.239999999999995</v>
      </c>
      <c r="J4" s="129">
        <v>63.88</v>
      </c>
      <c r="K4" s="120">
        <f t="shared" si="9"/>
        <v>61.69</v>
      </c>
      <c r="L4" s="121">
        <f t="shared" si="10"/>
        <v>60.69</v>
      </c>
      <c r="M4" s="129">
        <v>59.5</v>
      </c>
      <c r="N4" s="132">
        <v>84.05</v>
      </c>
      <c r="O4" s="66">
        <f t="shared" ref="O4:O43" si="13">ROUND(0.9*N4,2)</f>
        <v>75.650000000000006</v>
      </c>
      <c r="Q4" s="2"/>
      <c r="T4" s="44" t="s">
        <v>288</v>
      </c>
      <c r="U4" s="14">
        <v>2</v>
      </c>
      <c r="V4" s="136">
        <v>132.77000000000001</v>
      </c>
      <c r="W4" s="61">
        <f t="shared" si="0"/>
        <v>122.42</v>
      </c>
      <c r="X4" s="136">
        <v>112.07</v>
      </c>
      <c r="Y4" s="61">
        <f t="shared" si="1"/>
        <v>100.86</v>
      </c>
      <c r="Z4" s="61">
        <f t="shared" si="2"/>
        <v>98.62</v>
      </c>
      <c r="AA4" s="61">
        <f t="shared" si="3"/>
        <v>89.66</v>
      </c>
      <c r="AB4" s="136">
        <v>85.17</v>
      </c>
      <c r="AC4" s="61">
        <f t="shared" si="4"/>
        <v>82.25</v>
      </c>
      <c r="AD4" s="64">
        <f t="shared" si="11"/>
        <v>80.91</v>
      </c>
      <c r="AE4" s="139">
        <v>79.33</v>
      </c>
      <c r="AF4" s="136">
        <v>112.07</v>
      </c>
      <c r="AG4" s="66">
        <f t="shared" si="12"/>
        <v>100.86</v>
      </c>
    </row>
    <row r="5" spans="1:33" x14ac:dyDescent="0.2">
      <c r="A5" s="21" t="s">
        <v>6</v>
      </c>
      <c r="B5" s="119" t="s">
        <v>5</v>
      </c>
      <c r="C5" s="16">
        <v>1</v>
      </c>
      <c r="D5" s="129">
        <v>66.38</v>
      </c>
      <c r="E5" s="120">
        <f t="shared" si="5"/>
        <v>61.21</v>
      </c>
      <c r="F5" s="129">
        <v>56.03</v>
      </c>
      <c r="G5" s="120">
        <f t="shared" si="6"/>
        <v>50.43</v>
      </c>
      <c r="H5" s="120">
        <f t="shared" si="7"/>
        <v>49.31</v>
      </c>
      <c r="I5" s="120">
        <f t="shared" si="8"/>
        <v>44.82</v>
      </c>
      <c r="J5" s="129">
        <v>42.58</v>
      </c>
      <c r="K5" s="120">
        <f t="shared" si="9"/>
        <v>41.13</v>
      </c>
      <c r="L5" s="121">
        <f t="shared" si="10"/>
        <v>40.450000000000003</v>
      </c>
      <c r="M5" s="129">
        <v>39.67</v>
      </c>
      <c r="N5" s="132">
        <v>56.03</v>
      </c>
      <c r="O5" s="66">
        <f t="shared" si="13"/>
        <v>50.43</v>
      </c>
      <c r="Q5" s="2"/>
      <c r="R5" s="2"/>
      <c r="T5" s="44" t="s">
        <v>289</v>
      </c>
      <c r="U5" s="14">
        <v>1</v>
      </c>
      <c r="V5" s="136">
        <v>66.38</v>
      </c>
      <c r="W5" s="61">
        <f t="shared" si="0"/>
        <v>61.21</v>
      </c>
      <c r="X5" s="136">
        <v>56.03</v>
      </c>
      <c r="Y5" s="61">
        <f t="shared" si="1"/>
        <v>50.43</v>
      </c>
      <c r="Z5" s="61">
        <f t="shared" si="2"/>
        <v>49.31</v>
      </c>
      <c r="AA5" s="61">
        <f t="shared" si="3"/>
        <v>44.82</v>
      </c>
      <c r="AB5" s="136">
        <v>42.58</v>
      </c>
      <c r="AC5" s="61">
        <f t="shared" si="4"/>
        <v>41.13</v>
      </c>
      <c r="AD5" s="64">
        <f t="shared" si="11"/>
        <v>40.450000000000003</v>
      </c>
      <c r="AE5" s="139">
        <v>39.67</v>
      </c>
      <c r="AF5" s="136">
        <v>56.03</v>
      </c>
      <c r="AG5" s="66">
        <f t="shared" si="12"/>
        <v>50.43</v>
      </c>
    </row>
    <row r="6" spans="1:33" x14ac:dyDescent="0.2">
      <c r="A6" s="21" t="s">
        <v>6</v>
      </c>
      <c r="B6" s="119" t="s">
        <v>15</v>
      </c>
      <c r="C6" s="16">
        <v>1.5</v>
      </c>
      <c r="D6" s="129">
        <v>99.58</v>
      </c>
      <c r="E6" s="120">
        <f>ROUND(F6+(D6-F6)*0.5,2)</f>
        <v>91.82</v>
      </c>
      <c r="F6" s="129">
        <v>84.05</v>
      </c>
      <c r="G6" s="120">
        <f t="shared" si="6"/>
        <v>75.650000000000006</v>
      </c>
      <c r="H6" s="120">
        <f t="shared" si="7"/>
        <v>73.97</v>
      </c>
      <c r="I6" s="120">
        <f t="shared" si="8"/>
        <v>67.239999999999995</v>
      </c>
      <c r="J6" s="129">
        <v>63.88</v>
      </c>
      <c r="K6" s="120">
        <f t="shared" si="9"/>
        <v>61.69</v>
      </c>
      <c r="L6" s="121">
        <f t="shared" si="10"/>
        <v>60.69</v>
      </c>
      <c r="M6" s="129">
        <v>59.5</v>
      </c>
      <c r="N6" s="132">
        <v>84.05</v>
      </c>
      <c r="O6" s="66">
        <f t="shared" si="13"/>
        <v>75.650000000000006</v>
      </c>
      <c r="Q6" s="2"/>
      <c r="R6" s="2"/>
      <c r="T6" s="44" t="s">
        <v>290</v>
      </c>
      <c r="U6" s="14">
        <v>1.5</v>
      </c>
      <c r="V6" s="136">
        <v>99.58</v>
      </c>
      <c r="W6" s="61">
        <f t="shared" si="0"/>
        <v>91.82</v>
      </c>
      <c r="X6" s="136">
        <v>84.05</v>
      </c>
      <c r="Y6" s="61">
        <f t="shared" si="1"/>
        <v>75.650000000000006</v>
      </c>
      <c r="Z6" s="61">
        <f t="shared" si="2"/>
        <v>73.97</v>
      </c>
      <c r="AA6" s="61">
        <f t="shared" si="3"/>
        <v>67.239999999999995</v>
      </c>
      <c r="AB6" s="136">
        <v>63.88</v>
      </c>
      <c r="AC6" s="61">
        <f t="shared" si="4"/>
        <v>61.69</v>
      </c>
      <c r="AD6" s="64">
        <f t="shared" si="11"/>
        <v>60.69</v>
      </c>
      <c r="AE6" s="139">
        <v>59.5</v>
      </c>
      <c r="AF6" s="136">
        <v>84.05</v>
      </c>
      <c r="AG6" s="66">
        <f t="shared" si="12"/>
        <v>75.650000000000006</v>
      </c>
    </row>
    <row r="7" spans="1:33" x14ac:dyDescent="0.2">
      <c r="A7" s="21" t="s">
        <v>6</v>
      </c>
      <c r="B7" s="119" t="s">
        <v>16</v>
      </c>
      <c r="C7" s="16">
        <v>1.5</v>
      </c>
      <c r="D7" s="129">
        <v>99.58</v>
      </c>
      <c r="E7" s="120">
        <f t="shared" ref="E7" si="14">ROUND(F7+(D7-F7)*0.5,2)</f>
        <v>91.82</v>
      </c>
      <c r="F7" s="129">
        <v>84.05</v>
      </c>
      <c r="G7" s="120">
        <f t="shared" si="6"/>
        <v>75.650000000000006</v>
      </c>
      <c r="H7" s="120">
        <f t="shared" si="7"/>
        <v>73.97</v>
      </c>
      <c r="I7" s="120">
        <f t="shared" si="8"/>
        <v>67.239999999999995</v>
      </c>
      <c r="J7" s="129">
        <v>63.88</v>
      </c>
      <c r="K7" s="120">
        <f t="shared" si="9"/>
        <v>61.69</v>
      </c>
      <c r="L7" s="121">
        <f t="shared" si="10"/>
        <v>60.69</v>
      </c>
      <c r="M7" s="129">
        <v>59.5</v>
      </c>
      <c r="N7" s="132">
        <v>84.05</v>
      </c>
      <c r="O7" s="66">
        <f t="shared" si="13"/>
        <v>75.650000000000006</v>
      </c>
      <c r="Q7" s="2"/>
      <c r="R7" s="2"/>
      <c r="T7" s="44" t="s">
        <v>291</v>
      </c>
      <c r="U7" s="14">
        <v>1</v>
      </c>
      <c r="V7" s="136">
        <v>66.38</v>
      </c>
      <c r="W7" s="61">
        <f t="shared" si="0"/>
        <v>61.21</v>
      </c>
      <c r="X7" s="136">
        <v>56.03</v>
      </c>
      <c r="Y7" s="61">
        <f t="shared" si="1"/>
        <v>50.43</v>
      </c>
      <c r="Z7" s="61">
        <f t="shared" si="2"/>
        <v>49.31</v>
      </c>
      <c r="AA7" s="61">
        <f t="shared" si="3"/>
        <v>44.82</v>
      </c>
      <c r="AB7" s="136">
        <v>42.58</v>
      </c>
      <c r="AC7" s="61">
        <f t="shared" si="4"/>
        <v>41.13</v>
      </c>
      <c r="AD7" s="64">
        <f t="shared" si="11"/>
        <v>40.450000000000003</v>
      </c>
      <c r="AE7" s="139">
        <v>39.67</v>
      </c>
      <c r="AF7" s="136">
        <v>56.03</v>
      </c>
      <c r="AG7" s="66">
        <f t="shared" si="12"/>
        <v>50.43</v>
      </c>
    </row>
    <row r="8" spans="1:33" x14ac:dyDescent="0.2">
      <c r="A8" s="21" t="s">
        <v>7</v>
      </c>
      <c r="B8" s="119" t="s">
        <v>5</v>
      </c>
      <c r="C8" s="16">
        <v>2</v>
      </c>
      <c r="D8" s="129">
        <v>132.77000000000001</v>
      </c>
      <c r="E8" s="120">
        <f t="shared" si="5"/>
        <v>122.42</v>
      </c>
      <c r="F8" s="129">
        <v>112.07</v>
      </c>
      <c r="G8" s="120">
        <f t="shared" si="6"/>
        <v>100.86</v>
      </c>
      <c r="H8" s="120">
        <f t="shared" si="7"/>
        <v>98.62</v>
      </c>
      <c r="I8" s="120">
        <f t="shared" si="8"/>
        <v>89.66</v>
      </c>
      <c r="J8" s="129">
        <v>85.17</v>
      </c>
      <c r="K8" s="120">
        <f t="shared" si="9"/>
        <v>82.25</v>
      </c>
      <c r="L8" s="121">
        <f t="shared" si="10"/>
        <v>80.91</v>
      </c>
      <c r="M8" s="129">
        <v>79.33</v>
      </c>
      <c r="N8" s="132">
        <v>112.07</v>
      </c>
      <c r="O8" s="66">
        <f t="shared" si="13"/>
        <v>100.86</v>
      </c>
      <c r="Q8" s="2"/>
      <c r="R8" s="2"/>
      <c r="T8" s="44" t="s">
        <v>292</v>
      </c>
      <c r="U8" s="14">
        <v>1.5</v>
      </c>
      <c r="V8" s="136">
        <v>99.58</v>
      </c>
      <c r="W8" s="61">
        <f t="shared" si="0"/>
        <v>91.82</v>
      </c>
      <c r="X8" s="136">
        <v>84.05</v>
      </c>
      <c r="Y8" s="61">
        <f t="shared" si="1"/>
        <v>75.650000000000006</v>
      </c>
      <c r="Z8" s="61">
        <f t="shared" si="2"/>
        <v>73.97</v>
      </c>
      <c r="AA8" s="61">
        <f t="shared" si="3"/>
        <v>67.239999999999995</v>
      </c>
      <c r="AB8" s="136">
        <v>63.88</v>
      </c>
      <c r="AC8" s="61">
        <f t="shared" si="4"/>
        <v>61.69</v>
      </c>
      <c r="AD8" s="64">
        <f t="shared" si="11"/>
        <v>60.69</v>
      </c>
      <c r="AE8" s="139">
        <v>59.5</v>
      </c>
      <c r="AF8" s="136">
        <v>84.05</v>
      </c>
      <c r="AG8" s="66">
        <f t="shared" si="12"/>
        <v>75.650000000000006</v>
      </c>
    </row>
    <row r="9" spans="1:33" x14ac:dyDescent="0.2">
      <c r="A9" s="21" t="s">
        <v>7</v>
      </c>
      <c r="B9" s="119" t="s">
        <v>15</v>
      </c>
      <c r="C9" s="16">
        <v>2.5</v>
      </c>
      <c r="D9" s="129">
        <v>165.96</v>
      </c>
      <c r="E9" s="120">
        <f t="shared" si="5"/>
        <v>153.02000000000001</v>
      </c>
      <c r="F9" s="129">
        <v>140.08000000000001</v>
      </c>
      <c r="G9" s="120">
        <f t="shared" si="6"/>
        <v>126.07</v>
      </c>
      <c r="H9" s="120">
        <f t="shared" si="7"/>
        <v>123.27</v>
      </c>
      <c r="I9" s="120">
        <f t="shared" si="8"/>
        <v>112.06</v>
      </c>
      <c r="J9" s="129">
        <v>106.46</v>
      </c>
      <c r="K9" s="120">
        <f t="shared" si="9"/>
        <v>102.82</v>
      </c>
      <c r="L9" s="121">
        <f t="shared" si="10"/>
        <v>101.14</v>
      </c>
      <c r="M9" s="129">
        <v>99.17</v>
      </c>
      <c r="N9" s="132">
        <v>140.08000000000001</v>
      </c>
      <c r="O9" s="66">
        <f t="shared" si="13"/>
        <v>126.07</v>
      </c>
      <c r="Q9" s="2"/>
      <c r="R9" s="2"/>
      <c r="T9" s="44" t="s">
        <v>313</v>
      </c>
      <c r="U9" s="14">
        <v>0.5</v>
      </c>
      <c r="V9" s="136">
        <v>33.19</v>
      </c>
      <c r="W9" s="61">
        <f t="shared" si="0"/>
        <v>30.61</v>
      </c>
      <c r="X9" s="136">
        <v>28.02</v>
      </c>
      <c r="Y9" s="61">
        <f t="shared" si="1"/>
        <v>25.22</v>
      </c>
      <c r="Z9" s="61">
        <f t="shared" si="2"/>
        <v>24.66</v>
      </c>
      <c r="AA9" s="61">
        <f t="shared" si="3"/>
        <v>22.42</v>
      </c>
      <c r="AB9" s="136">
        <v>21.29</v>
      </c>
      <c r="AC9" s="61">
        <f t="shared" si="4"/>
        <v>20.56</v>
      </c>
      <c r="AD9" s="64">
        <f t="shared" si="11"/>
        <v>20.23</v>
      </c>
      <c r="AE9" s="139">
        <v>19.829999999999998</v>
      </c>
      <c r="AF9" s="136">
        <v>28.02</v>
      </c>
      <c r="AG9" s="66">
        <f t="shared" si="12"/>
        <v>25.22</v>
      </c>
    </row>
    <row r="10" spans="1:33" x14ac:dyDescent="0.2">
      <c r="A10" s="21" t="s">
        <v>7</v>
      </c>
      <c r="B10" s="119" t="s">
        <v>16</v>
      </c>
      <c r="C10" s="16">
        <v>2.5</v>
      </c>
      <c r="D10" s="129">
        <v>165.96</v>
      </c>
      <c r="E10" s="120">
        <f t="shared" si="5"/>
        <v>153.02000000000001</v>
      </c>
      <c r="F10" s="129">
        <v>140.08000000000001</v>
      </c>
      <c r="G10" s="120">
        <f t="shared" si="6"/>
        <v>126.07</v>
      </c>
      <c r="H10" s="120">
        <f t="shared" si="7"/>
        <v>123.27</v>
      </c>
      <c r="I10" s="120">
        <f t="shared" si="8"/>
        <v>112.06</v>
      </c>
      <c r="J10" s="129">
        <v>106.46</v>
      </c>
      <c r="K10" s="120">
        <f t="shared" si="9"/>
        <v>102.82</v>
      </c>
      <c r="L10" s="121">
        <f t="shared" si="10"/>
        <v>101.14</v>
      </c>
      <c r="M10" s="129">
        <v>99.17</v>
      </c>
      <c r="N10" s="132">
        <v>140.08000000000001</v>
      </c>
      <c r="O10" s="66">
        <f t="shared" si="13"/>
        <v>126.07</v>
      </c>
      <c r="Q10" s="2"/>
      <c r="R10" s="2"/>
      <c r="T10" s="44" t="s">
        <v>293</v>
      </c>
      <c r="U10" s="14">
        <v>1</v>
      </c>
      <c r="V10" s="136">
        <v>66.38</v>
      </c>
      <c r="W10" s="61">
        <f t="shared" si="0"/>
        <v>61.21</v>
      </c>
      <c r="X10" s="136">
        <v>56.03</v>
      </c>
      <c r="Y10" s="61">
        <f t="shared" si="1"/>
        <v>50.43</v>
      </c>
      <c r="Z10" s="61">
        <f t="shared" si="2"/>
        <v>49.31</v>
      </c>
      <c r="AA10" s="61">
        <f t="shared" si="3"/>
        <v>44.82</v>
      </c>
      <c r="AB10" s="136">
        <v>42.58</v>
      </c>
      <c r="AC10" s="61">
        <f t="shared" si="4"/>
        <v>41.13</v>
      </c>
      <c r="AD10" s="64">
        <f t="shared" si="11"/>
        <v>40.450000000000003</v>
      </c>
      <c r="AE10" s="139">
        <v>39.67</v>
      </c>
      <c r="AF10" s="136">
        <v>56.03</v>
      </c>
      <c r="AG10" s="66">
        <f t="shared" si="12"/>
        <v>50.43</v>
      </c>
    </row>
    <row r="11" spans="1:33" ht="25.5" x14ac:dyDescent="0.2">
      <c r="A11" s="21" t="s">
        <v>8</v>
      </c>
      <c r="B11" s="119" t="s">
        <v>5</v>
      </c>
      <c r="C11" s="16">
        <v>1</v>
      </c>
      <c r="D11" s="129">
        <v>66.38</v>
      </c>
      <c r="E11" s="120">
        <f t="shared" si="5"/>
        <v>61.21</v>
      </c>
      <c r="F11" s="129">
        <v>56.03</v>
      </c>
      <c r="G11" s="120">
        <f t="shared" si="6"/>
        <v>50.43</v>
      </c>
      <c r="H11" s="120">
        <f t="shared" si="7"/>
        <v>49.31</v>
      </c>
      <c r="I11" s="120">
        <f t="shared" si="8"/>
        <v>44.82</v>
      </c>
      <c r="J11" s="129">
        <v>42.58</v>
      </c>
      <c r="K11" s="120">
        <f t="shared" si="9"/>
        <v>41.11</v>
      </c>
      <c r="L11" s="121">
        <f t="shared" si="10"/>
        <v>40.450000000000003</v>
      </c>
      <c r="M11" s="129">
        <v>39.64</v>
      </c>
      <c r="N11" s="132">
        <v>56.03</v>
      </c>
      <c r="O11" s="66">
        <f t="shared" si="13"/>
        <v>50.43</v>
      </c>
      <c r="Q11" s="2"/>
      <c r="R11" s="2"/>
      <c r="T11" s="21" t="s">
        <v>21</v>
      </c>
      <c r="U11" s="14">
        <v>1.5</v>
      </c>
      <c r="V11" s="136">
        <v>99.58</v>
      </c>
      <c r="W11" s="61">
        <f t="shared" si="0"/>
        <v>91.82</v>
      </c>
      <c r="X11" s="136">
        <v>84.05</v>
      </c>
      <c r="Y11" s="61">
        <f t="shared" si="1"/>
        <v>75.650000000000006</v>
      </c>
      <c r="Z11" s="61">
        <f t="shared" si="2"/>
        <v>73.97</v>
      </c>
      <c r="AA11" s="61">
        <f t="shared" si="3"/>
        <v>67.239999999999995</v>
      </c>
      <c r="AB11" s="136">
        <v>63.88</v>
      </c>
      <c r="AC11" s="61">
        <f t="shared" si="4"/>
        <v>61.69</v>
      </c>
      <c r="AD11" s="64">
        <f t="shared" si="11"/>
        <v>60.69</v>
      </c>
      <c r="AE11" s="139">
        <v>59.5</v>
      </c>
      <c r="AF11" s="136">
        <v>84.05</v>
      </c>
      <c r="AG11" s="66">
        <f t="shared" si="12"/>
        <v>75.650000000000006</v>
      </c>
    </row>
    <row r="12" spans="1:33" ht="25.5" x14ac:dyDescent="0.2">
      <c r="A12" s="21" t="s">
        <v>8</v>
      </c>
      <c r="B12" s="119" t="s">
        <v>15</v>
      </c>
      <c r="C12" s="16">
        <v>1.5</v>
      </c>
      <c r="D12" s="129">
        <v>99.58</v>
      </c>
      <c r="E12" s="120">
        <f t="shared" si="5"/>
        <v>91.82</v>
      </c>
      <c r="F12" s="129">
        <v>84.05</v>
      </c>
      <c r="G12" s="120">
        <f t="shared" si="6"/>
        <v>75.650000000000006</v>
      </c>
      <c r="H12" s="120">
        <f t="shared" si="7"/>
        <v>73.97</v>
      </c>
      <c r="I12" s="120">
        <f t="shared" si="8"/>
        <v>67.239999999999995</v>
      </c>
      <c r="J12" s="129">
        <v>63.88</v>
      </c>
      <c r="K12" s="120">
        <f t="shared" si="9"/>
        <v>61.69</v>
      </c>
      <c r="L12" s="121">
        <f t="shared" si="10"/>
        <v>60.69</v>
      </c>
      <c r="M12" s="129">
        <v>59.5</v>
      </c>
      <c r="N12" s="132">
        <v>84.05</v>
      </c>
      <c r="O12" s="66">
        <f t="shared" si="13"/>
        <v>75.650000000000006</v>
      </c>
      <c r="Q12" s="2"/>
      <c r="R12" s="2"/>
      <c r="T12" s="21" t="s">
        <v>22</v>
      </c>
      <c r="U12" s="14">
        <v>2</v>
      </c>
      <c r="V12" s="136">
        <v>132.77000000000001</v>
      </c>
      <c r="W12" s="61">
        <f t="shared" si="0"/>
        <v>122.42</v>
      </c>
      <c r="X12" s="136">
        <v>112.07</v>
      </c>
      <c r="Y12" s="61">
        <f t="shared" si="1"/>
        <v>100.86</v>
      </c>
      <c r="Z12" s="61">
        <f t="shared" si="2"/>
        <v>98.62</v>
      </c>
      <c r="AA12" s="61">
        <f t="shared" si="3"/>
        <v>89.66</v>
      </c>
      <c r="AB12" s="136">
        <v>85.17</v>
      </c>
      <c r="AC12" s="61">
        <f t="shared" si="4"/>
        <v>82.25</v>
      </c>
      <c r="AD12" s="64">
        <f t="shared" si="11"/>
        <v>80.91</v>
      </c>
      <c r="AE12" s="139">
        <v>79.33</v>
      </c>
      <c r="AF12" s="136">
        <v>112.07</v>
      </c>
      <c r="AG12" s="66">
        <f t="shared" si="12"/>
        <v>100.86</v>
      </c>
    </row>
    <row r="13" spans="1:33" x14ac:dyDescent="0.2">
      <c r="A13" s="21" t="s">
        <v>8</v>
      </c>
      <c r="B13" s="119" t="s">
        <v>16</v>
      </c>
      <c r="C13" s="16">
        <v>1.5</v>
      </c>
      <c r="D13" s="129">
        <v>99.58</v>
      </c>
      <c r="E13" s="120">
        <f t="shared" si="5"/>
        <v>91.82</v>
      </c>
      <c r="F13" s="129">
        <v>84.05</v>
      </c>
      <c r="G13" s="120">
        <f t="shared" si="6"/>
        <v>75.650000000000006</v>
      </c>
      <c r="H13" s="120">
        <f t="shared" si="7"/>
        <v>73.97</v>
      </c>
      <c r="I13" s="120">
        <f t="shared" si="8"/>
        <v>67.239999999999995</v>
      </c>
      <c r="J13" s="129">
        <v>63.88</v>
      </c>
      <c r="K13" s="120">
        <f t="shared" si="9"/>
        <v>61.69</v>
      </c>
      <c r="L13" s="121">
        <f t="shared" si="10"/>
        <v>60.69</v>
      </c>
      <c r="M13" s="129">
        <v>59.5</v>
      </c>
      <c r="N13" s="132">
        <v>84.05</v>
      </c>
      <c r="O13" s="66">
        <f t="shared" si="13"/>
        <v>75.650000000000006</v>
      </c>
      <c r="Q13" s="2"/>
      <c r="R13" s="2"/>
      <c r="T13" s="21" t="s">
        <v>23</v>
      </c>
      <c r="U13" s="14">
        <v>2.5</v>
      </c>
      <c r="V13" s="136">
        <v>165.96</v>
      </c>
      <c r="W13" s="61">
        <f t="shared" si="0"/>
        <v>153.02000000000001</v>
      </c>
      <c r="X13" s="136">
        <v>140.08000000000001</v>
      </c>
      <c r="Y13" s="61">
        <f t="shared" si="1"/>
        <v>126.07</v>
      </c>
      <c r="Z13" s="61">
        <f t="shared" si="2"/>
        <v>123.27</v>
      </c>
      <c r="AA13" s="61">
        <f t="shared" si="3"/>
        <v>112.06</v>
      </c>
      <c r="AB13" s="136">
        <v>106.46</v>
      </c>
      <c r="AC13" s="61">
        <f t="shared" si="4"/>
        <v>102.82</v>
      </c>
      <c r="AD13" s="64">
        <f t="shared" si="11"/>
        <v>101.14</v>
      </c>
      <c r="AE13" s="139">
        <v>99.17</v>
      </c>
      <c r="AF13" s="136">
        <v>140.08000000000001</v>
      </c>
      <c r="AG13" s="66">
        <f t="shared" si="12"/>
        <v>126.07</v>
      </c>
    </row>
    <row r="14" spans="1:33" ht="26.25" thickBot="1" x14ac:dyDescent="0.25">
      <c r="A14" s="21" t="s">
        <v>9</v>
      </c>
      <c r="B14" s="119" t="s">
        <v>5</v>
      </c>
      <c r="C14" s="16">
        <v>2</v>
      </c>
      <c r="D14" s="129">
        <v>132.77000000000001</v>
      </c>
      <c r="E14" s="120">
        <f t="shared" si="5"/>
        <v>122.42</v>
      </c>
      <c r="F14" s="129">
        <v>112.07</v>
      </c>
      <c r="G14" s="120">
        <f t="shared" si="6"/>
        <v>100.86</v>
      </c>
      <c r="H14" s="120">
        <f t="shared" si="7"/>
        <v>98.62</v>
      </c>
      <c r="I14" s="120">
        <f t="shared" si="8"/>
        <v>89.66</v>
      </c>
      <c r="J14" s="129">
        <v>85.17</v>
      </c>
      <c r="K14" s="120">
        <f t="shared" si="9"/>
        <v>82.25</v>
      </c>
      <c r="L14" s="121">
        <f t="shared" si="10"/>
        <v>80.91</v>
      </c>
      <c r="M14" s="129">
        <v>79.33</v>
      </c>
      <c r="N14" s="132">
        <v>112.07</v>
      </c>
      <c r="O14" s="66">
        <f t="shared" si="13"/>
        <v>100.86</v>
      </c>
      <c r="Q14" s="2"/>
      <c r="R14" s="2"/>
      <c r="T14" s="39" t="str">
        <f>'Drop Down'!E14</f>
        <v>Sonstige vereinbarte Tätigkeit gem. § 12 Abs. 3 Anlage 4f zur AVO</v>
      </c>
      <c r="U14" s="15"/>
      <c r="V14" s="137">
        <v>39.83</v>
      </c>
      <c r="W14" s="62">
        <f t="shared" si="0"/>
        <v>36.729999999999997</v>
      </c>
      <c r="X14" s="137">
        <v>33.619999999999997</v>
      </c>
      <c r="Y14" s="62">
        <f t="shared" si="1"/>
        <v>30.26</v>
      </c>
      <c r="Z14" s="62">
        <f t="shared" si="2"/>
        <v>29.59</v>
      </c>
      <c r="AA14" s="62">
        <f t="shared" si="3"/>
        <v>26.9</v>
      </c>
      <c r="AB14" s="137">
        <v>25.55</v>
      </c>
      <c r="AC14" s="62">
        <f t="shared" si="4"/>
        <v>24.68</v>
      </c>
      <c r="AD14" s="73">
        <f t="shared" si="11"/>
        <v>24.27</v>
      </c>
      <c r="AE14" s="137">
        <v>23.8</v>
      </c>
      <c r="AF14" s="137">
        <v>33.619999999999997</v>
      </c>
      <c r="AG14" s="74">
        <f t="shared" si="12"/>
        <v>30.26</v>
      </c>
    </row>
    <row r="15" spans="1:33" x14ac:dyDescent="0.2">
      <c r="A15" s="21" t="s">
        <v>9</v>
      </c>
      <c r="B15" s="119" t="s">
        <v>15</v>
      </c>
      <c r="C15" s="16">
        <v>2.5</v>
      </c>
      <c r="D15" s="129">
        <v>165.96</v>
      </c>
      <c r="E15" s="120">
        <f t="shared" si="5"/>
        <v>153.02000000000001</v>
      </c>
      <c r="F15" s="129">
        <v>140.08000000000001</v>
      </c>
      <c r="G15" s="120">
        <f t="shared" si="6"/>
        <v>126.07</v>
      </c>
      <c r="H15" s="120">
        <f t="shared" si="7"/>
        <v>123.27</v>
      </c>
      <c r="I15" s="120">
        <f t="shared" si="8"/>
        <v>112.06</v>
      </c>
      <c r="J15" s="129">
        <v>106.46</v>
      </c>
      <c r="K15" s="120">
        <f t="shared" si="9"/>
        <v>102.82</v>
      </c>
      <c r="L15" s="121">
        <f t="shared" si="10"/>
        <v>101.14</v>
      </c>
      <c r="M15" s="129">
        <v>99.17</v>
      </c>
      <c r="N15" s="132">
        <v>140.08000000000001</v>
      </c>
      <c r="O15" s="66">
        <f t="shared" si="13"/>
        <v>126.07</v>
      </c>
      <c r="Q15" s="2"/>
      <c r="R15" s="2"/>
    </row>
    <row r="16" spans="1:33" x14ac:dyDescent="0.2">
      <c r="A16" s="21" t="s">
        <v>9</v>
      </c>
      <c r="B16" s="119" t="s">
        <v>16</v>
      </c>
      <c r="C16" s="16">
        <v>2.5</v>
      </c>
      <c r="D16" s="129">
        <v>165.96</v>
      </c>
      <c r="E16" s="120">
        <f t="shared" si="5"/>
        <v>153.02000000000001</v>
      </c>
      <c r="F16" s="129">
        <v>140.08000000000001</v>
      </c>
      <c r="G16" s="120">
        <f t="shared" si="6"/>
        <v>126.07</v>
      </c>
      <c r="H16" s="120">
        <f t="shared" si="7"/>
        <v>123.27</v>
      </c>
      <c r="I16" s="120">
        <f t="shared" si="8"/>
        <v>112.06</v>
      </c>
      <c r="J16" s="129">
        <v>106.46</v>
      </c>
      <c r="K16" s="120">
        <f t="shared" si="9"/>
        <v>102.82</v>
      </c>
      <c r="L16" s="121">
        <f t="shared" si="10"/>
        <v>101.14</v>
      </c>
      <c r="M16" s="129">
        <v>99.17</v>
      </c>
      <c r="N16" s="132">
        <v>140.08000000000001</v>
      </c>
      <c r="O16" s="66">
        <f t="shared" si="13"/>
        <v>126.07</v>
      </c>
      <c r="P16" s="2"/>
      <c r="Q16" s="2"/>
      <c r="R16" s="2"/>
    </row>
    <row r="17" spans="1:18" x14ac:dyDescent="0.2">
      <c r="A17" s="21" t="s">
        <v>10</v>
      </c>
      <c r="B17" s="119" t="s">
        <v>5</v>
      </c>
      <c r="C17" s="16">
        <v>1</v>
      </c>
      <c r="D17" s="129">
        <v>66.38</v>
      </c>
      <c r="E17" s="120">
        <f t="shared" si="5"/>
        <v>61.21</v>
      </c>
      <c r="F17" s="129">
        <v>56.03</v>
      </c>
      <c r="G17" s="120">
        <f t="shared" si="6"/>
        <v>50.43</v>
      </c>
      <c r="H17" s="120">
        <f t="shared" si="7"/>
        <v>49.31</v>
      </c>
      <c r="I17" s="120">
        <f t="shared" si="8"/>
        <v>44.82</v>
      </c>
      <c r="J17" s="129">
        <v>42.58</v>
      </c>
      <c r="K17" s="120">
        <f t="shared" si="9"/>
        <v>41.13</v>
      </c>
      <c r="L17" s="121">
        <f t="shared" si="10"/>
        <v>40.450000000000003</v>
      </c>
      <c r="M17" s="129">
        <v>39.67</v>
      </c>
      <c r="N17" s="132">
        <v>56.03</v>
      </c>
      <c r="O17" s="66">
        <f t="shared" si="13"/>
        <v>50.43</v>
      </c>
      <c r="P17" s="2"/>
      <c r="Q17" s="2"/>
      <c r="R17" s="2"/>
    </row>
    <row r="18" spans="1:18" x14ac:dyDescent="0.2">
      <c r="A18" s="21" t="s">
        <v>10</v>
      </c>
      <c r="B18" s="119" t="s">
        <v>15</v>
      </c>
      <c r="C18" s="16">
        <v>1.5</v>
      </c>
      <c r="D18" s="129">
        <v>99.58</v>
      </c>
      <c r="E18" s="120">
        <f t="shared" si="5"/>
        <v>91.82</v>
      </c>
      <c r="F18" s="129">
        <v>84.05</v>
      </c>
      <c r="G18" s="120">
        <f t="shared" si="6"/>
        <v>75.650000000000006</v>
      </c>
      <c r="H18" s="120">
        <f t="shared" si="7"/>
        <v>73.97</v>
      </c>
      <c r="I18" s="120">
        <f t="shared" si="8"/>
        <v>67.239999999999995</v>
      </c>
      <c r="J18" s="129">
        <v>63.88</v>
      </c>
      <c r="K18" s="120">
        <f t="shared" si="9"/>
        <v>61.69</v>
      </c>
      <c r="L18" s="121">
        <f t="shared" si="10"/>
        <v>60.69</v>
      </c>
      <c r="M18" s="129">
        <v>59.5</v>
      </c>
      <c r="N18" s="132">
        <v>84.05</v>
      </c>
      <c r="O18" s="66">
        <f t="shared" si="13"/>
        <v>75.650000000000006</v>
      </c>
    </row>
    <row r="19" spans="1:18" x14ac:dyDescent="0.2">
      <c r="A19" s="21" t="s">
        <v>10</v>
      </c>
      <c r="B19" s="119" t="s">
        <v>16</v>
      </c>
      <c r="C19" s="16">
        <v>1.5</v>
      </c>
      <c r="D19" s="129">
        <v>99.58</v>
      </c>
      <c r="E19" s="120">
        <f t="shared" si="5"/>
        <v>91.82</v>
      </c>
      <c r="F19" s="129">
        <v>84.05</v>
      </c>
      <c r="G19" s="120">
        <f t="shared" si="6"/>
        <v>75.650000000000006</v>
      </c>
      <c r="H19" s="120">
        <f t="shared" si="7"/>
        <v>73.97</v>
      </c>
      <c r="I19" s="120">
        <f t="shared" si="8"/>
        <v>67.239999999999995</v>
      </c>
      <c r="J19" s="129">
        <v>63.88</v>
      </c>
      <c r="K19" s="120">
        <f t="shared" si="9"/>
        <v>61.69</v>
      </c>
      <c r="L19" s="121">
        <f t="shared" si="10"/>
        <v>60.69</v>
      </c>
      <c r="M19" s="129">
        <v>59.5</v>
      </c>
      <c r="N19" s="132">
        <v>84.05</v>
      </c>
      <c r="O19" s="66">
        <f t="shared" si="13"/>
        <v>75.650000000000006</v>
      </c>
    </row>
    <row r="20" spans="1:18" x14ac:dyDescent="0.2">
      <c r="A20" s="21" t="s">
        <v>39</v>
      </c>
      <c r="B20" s="119" t="s">
        <v>5</v>
      </c>
      <c r="C20" s="16">
        <v>1.5</v>
      </c>
      <c r="D20" s="129">
        <v>99.58</v>
      </c>
      <c r="E20" s="120">
        <f t="shared" si="5"/>
        <v>91.82</v>
      </c>
      <c r="F20" s="129">
        <v>84.05</v>
      </c>
      <c r="G20" s="120">
        <f t="shared" si="6"/>
        <v>75.650000000000006</v>
      </c>
      <c r="H20" s="120">
        <f t="shared" si="7"/>
        <v>73.97</v>
      </c>
      <c r="I20" s="120">
        <f t="shared" si="8"/>
        <v>67.239999999999995</v>
      </c>
      <c r="J20" s="129">
        <v>63.88</v>
      </c>
      <c r="K20" s="120">
        <f t="shared" si="9"/>
        <v>61.69</v>
      </c>
      <c r="L20" s="121">
        <f t="shared" si="10"/>
        <v>60.69</v>
      </c>
      <c r="M20" s="129">
        <v>59.5</v>
      </c>
      <c r="N20" s="132">
        <v>84.05</v>
      </c>
      <c r="O20" s="66">
        <f t="shared" si="13"/>
        <v>75.650000000000006</v>
      </c>
    </row>
    <row r="21" spans="1:18" x14ac:dyDescent="0.2">
      <c r="A21" s="21" t="s">
        <v>39</v>
      </c>
      <c r="B21" s="119" t="s">
        <v>15</v>
      </c>
      <c r="C21" s="16">
        <v>2</v>
      </c>
      <c r="D21" s="129">
        <v>132.77000000000001</v>
      </c>
      <c r="E21" s="120">
        <f t="shared" si="5"/>
        <v>122.42</v>
      </c>
      <c r="F21" s="129">
        <v>112.07</v>
      </c>
      <c r="G21" s="120">
        <f t="shared" si="6"/>
        <v>100.86</v>
      </c>
      <c r="H21" s="120">
        <f t="shared" si="7"/>
        <v>98.62</v>
      </c>
      <c r="I21" s="120">
        <f t="shared" si="8"/>
        <v>89.66</v>
      </c>
      <c r="J21" s="129">
        <v>85.17</v>
      </c>
      <c r="K21" s="120">
        <f t="shared" si="9"/>
        <v>82.25</v>
      </c>
      <c r="L21" s="121">
        <f t="shared" si="10"/>
        <v>80.91</v>
      </c>
      <c r="M21" s="129">
        <v>79.33</v>
      </c>
      <c r="N21" s="132">
        <v>112.07</v>
      </c>
      <c r="O21" s="66">
        <f t="shared" si="13"/>
        <v>100.86</v>
      </c>
    </row>
    <row r="22" spans="1:18" x14ac:dyDescent="0.2">
      <c r="A22" s="21" t="s">
        <v>39</v>
      </c>
      <c r="B22" s="119" t="s">
        <v>16</v>
      </c>
      <c r="C22" s="16">
        <v>2</v>
      </c>
      <c r="D22" s="129">
        <v>132.77000000000001</v>
      </c>
      <c r="E22" s="120">
        <f t="shared" si="5"/>
        <v>122.42</v>
      </c>
      <c r="F22" s="129">
        <v>112.07</v>
      </c>
      <c r="G22" s="120">
        <f t="shared" si="6"/>
        <v>100.86</v>
      </c>
      <c r="H22" s="120">
        <f t="shared" si="7"/>
        <v>98.62</v>
      </c>
      <c r="I22" s="120">
        <f t="shared" si="8"/>
        <v>89.66</v>
      </c>
      <c r="J22" s="129">
        <v>85.17</v>
      </c>
      <c r="K22" s="120">
        <f t="shared" si="9"/>
        <v>82.25</v>
      </c>
      <c r="L22" s="121">
        <f t="shared" si="10"/>
        <v>80.91</v>
      </c>
      <c r="M22" s="129">
        <v>79.33</v>
      </c>
      <c r="N22" s="132">
        <v>112.07</v>
      </c>
      <c r="O22" s="66">
        <f t="shared" si="13"/>
        <v>100.86</v>
      </c>
    </row>
    <row r="23" spans="1:18" x14ac:dyDescent="0.2">
      <c r="A23" s="21" t="s">
        <v>17</v>
      </c>
      <c r="B23" s="119" t="s">
        <v>5</v>
      </c>
      <c r="C23" s="16">
        <v>1.5</v>
      </c>
      <c r="D23" s="129">
        <v>99.58</v>
      </c>
      <c r="E23" s="120">
        <f t="shared" si="5"/>
        <v>91.82</v>
      </c>
      <c r="F23" s="129">
        <v>84.05</v>
      </c>
      <c r="G23" s="120">
        <f t="shared" si="6"/>
        <v>75.650000000000006</v>
      </c>
      <c r="H23" s="120">
        <f t="shared" si="7"/>
        <v>73.97</v>
      </c>
      <c r="I23" s="120">
        <f t="shared" si="8"/>
        <v>67.239999999999995</v>
      </c>
      <c r="J23" s="129">
        <v>63.88</v>
      </c>
      <c r="K23" s="120">
        <f t="shared" si="9"/>
        <v>61.69</v>
      </c>
      <c r="L23" s="121">
        <f t="shared" si="10"/>
        <v>60.69</v>
      </c>
      <c r="M23" s="129">
        <v>59.5</v>
      </c>
      <c r="N23" s="132">
        <v>84.05</v>
      </c>
      <c r="O23" s="66">
        <f t="shared" si="13"/>
        <v>75.650000000000006</v>
      </c>
    </row>
    <row r="24" spans="1:18" x14ac:dyDescent="0.2">
      <c r="A24" s="21" t="s">
        <v>17</v>
      </c>
      <c r="B24" s="119" t="s">
        <v>15</v>
      </c>
      <c r="C24" s="16">
        <v>2</v>
      </c>
      <c r="D24" s="129">
        <v>132.77000000000001</v>
      </c>
      <c r="E24" s="120">
        <f t="shared" si="5"/>
        <v>122.42</v>
      </c>
      <c r="F24" s="129">
        <v>112.07</v>
      </c>
      <c r="G24" s="120">
        <f t="shared" si="6"/>
        <v>100.86</v>
      </c>
      <c r="H24" s="120">
        <f t="shared" si="7"/>
        <v>98.62</v>
      </c>
      <c r="I24" s="120">
        <f t="shared" si="8"/>
        <v>89.66</v>
      </c>
      <c r="J24" s="129">
        <v>85.17</v>
      </c>
      <c r="K24" s="120">
        <f t="shared" si="9"/>
        <v>82.25</v>
      </c>
      <c r="L24" s="121">
        <f t="shared" si="10"/>
        <v>80.91</v>
      </c>
      <c r="M24" s="129">
        <v>79.33</v>
      </c>
      <c r="N24" s="132">
        <v>112.07</v>
      </c>
      <c r="O24" s="66">
        <f t="shared" si="13"/>
        <v>100.86</v>
      </c>
    </row>
    <row r="25" spans="1:18" x14ac:dyDescent="0.2">
      <c r="A25" s="21" t="s">
        <v>17</v>
      </c>
      <c r="B25" s="119" t="s">
        <v>16</v>
      </c>
      <c r="C25" s="16">
        <v>2</v>
      </c>
      <c r="D25" s="129">
        <v>132.77000000000001</v>
      </c>
      <c r="E25" s="120">
        <f t="shared" si="5"/>
        <v>122.42</v>
      </c>
      <c r="F25" s="129">
        <v>112.07</v>
      </c>
      <c r="G25" s="120">
        <f t="shared" si="6"/>
        <v>100.86</v>
      </c>
      <c r="H25" s="120">
        <f t="shared" si="7"/>
        <v>98.62</v>
      </c>
      <c r="I25" s="120">
        <f t="shared" si="8"/>
        <v>89.66</v>
      </c>
      <c r="J25" s="129">
        <v>85.17</v>
      </c>
      <c r="K25" s="120">
        <f t="shared" si="9"/>
        <v>82.25</v>
      </c>
      <c r="L25" s="121">
        <f t="shared" si="10"/>
        <v>80.91</v>
      </c>
      <c r="M25" s="129">
        <v>79.33</v>
      </c>
      <c r="N25" s="132">
        <v>112.07</v>
      </c>
      <c r="O25" s="66">
        <f t="shared" si="13"/>
        <v>100.86</v>
      </c>
    </row>
    <row r="26" spans="1:18" x14ac:dyDescent="0.2">
      <c r="A26" s="21" t="s">
        <v>18</v>
      </c>
      <c r="B26" s="119" t="s">
        <v>5</v>
      </c>
      <c r="C26" s="16">
        <v>2</v>
      </c>
      <c r="D26" s="129">
        <v>132.77000000000001</v>
      </c>
      <c r="E26" s="120">
        <f t="shared" si="5"/>
        <v>122.42</v>
      </c>
      <c r="F26" s="129">
        <v>112.07</v>
      </c>
      <c r="G26" s="120">
        <f t="shared" si="6"/>
        <v>100.86</v>
      </c>
      <c r="H26" s="120">
        <f t="shared" si="7"/>
        <v>98.62</v>
      </c>
      <c r="I26" s="120">
        <f t="shared" si="8"/>
        <v>89.66</v>
      </c>
      <c r="J26" s="129">
        <v>85.17</v>
      </c>
      <c r="K26" s="120">
        <f t="shared" si="9"/>
        <v>82.25</v>
      </c>
      <c r="L26" s="121">
        <f t="shared" si="10"/>
        <v>80.91</v>
      </c>
      <c r="M26" s="129">
        <v>79.33</v>
      </c>
      <c r="N26" s="132">
        <v>112.07</v>
      </c>
      <c r="O26" s="66">
        <f t="shared" si="13"/>
        <v>100.86</v>
      </c>
    </row>
    <row r="27" spans="1:18" x14ac:dyDescent="0.2">
      <c r="A27" s="21" t="s">
        <v>18</v>
      </c>
      <c r="B27" s="119" t="s">
        <v>15</v>
      </c>
      <c r="C27" s="16">
        <v>2.5</v>
      </c>
      <c r="D27" s="129">
        <v>165.96</v>
      </c>
      <c r="E27" s="120">
        <f t="shared" si="5"/>
        <v>153.02000000000001</v>
      </c>
      <c r="F27" s="129">
        <v>140.08000000000001</v>
      </c>
      <c r="G27" s="120">
        <f t="shared" si="6"/>
        <v>126.07</v>
      </c>
      <c r="H27" s="120">
        <f t="shared" si="7"/>
        <v>123.27</v>
      </c>
      <c r="I27" s="120">
        <f t="shared" si="8"/>
        <v>112.06</v>
      </c>
      <c r="J27" s="129">
        <v>106.46</v>
      </c>
      <c r="K27" s="120">
        <f t="shared" si="9"/>
        <v>102.82</v>
      </c>
      <c r="L27" s="121">
        <f t="shared" si="10"/>
        <v>101.14</v>
      </c>
      <c r="M27" s="129">
        <v>99.17</v>
      </c>
      <c r="N27" s="132">
        <v>140.08000000000001</v>
      </c>
      <c r="O27" s="66">
        <f t="shared" si="13"/>
        <v>126.07</v>
      </c>
    </row>
    <row r="28" spans="1:18" x14ac:dyDescent="0.2">
      <c r="A28" s="21" t="s">
        <v>18</v>
      </c>
      <c r="B28" s="119" t="s">
        <v>16</v>
      </c>
      <c r="C28" s="16">
        <v>2.5</v>
      </c>
      <c r="D28" s="129">
        <v>165.96</v>
      </c>
      <c r="E28" s="120">
        <f t="shared" si="5"/>
        <v>153.02000000000001</v>
      </c>
      <c r="F28" s="129">
        <v>140.08000000000001</v>
      </c>
      <c r="G28" s="120">
        <f t="shared" si="6"/>
        <v>126.07</v>
      </c>
      <c r="H28" s="120">
        <f t="shared" si="7"/>
        <v>123.27</v>
      </c>
      <c r="I28" s="120">
        <f t="shared" si="8"/>
        <v>112.06</v>
      </c>
      <c r="J28" s="129">
        <v>106.46</v>
      </c>
      <c r="K28" s="120">
        <f t="shared" si="9"/>
        <v>102.82</v>
      </c>
      <c r="L28" s="121">
        <f t="shared" si="10"/>
        <v>101.14</v>
      </c>
      <c r="M28" s="129">
        <v>99.17</v>
      </c>
      <c r="N28" s="132">
        <v>140.08000000000001</v>
      </c>
      <c r="O28" s="66">
        <f t="shared" si="13"/>
        <v>126.07</v>
      </c>
    </row>
    <row r="29" spans="1:18" x14ac:dyDescent="0.2">
      <c r="A29" s="21" t="s">
        <v>19</v>
      </c>
      <c r="B29" s="119" t="s">
        <v>5</v>
      </c>
      <c r="C29" s="16">
        <v>1</v>
      </c>
      <c r="D29" s="129">
        <v>66.38</v>
      </c>
      <c r="E29" s="120">
        <f t="shared" si="5"/>
        <v>61.21</v>
      </c>
      <c r="F29" s="129">
        <v>56.03</v>
      </c>
      <c r="G29" s="120">
        <f t="shared" si="6"/>
        <v>50.43</v>
      </c>
      <c r="H29" s="120">
        <f t="shared" si="7"/>
        <v>49.31</v>
      </c>
      <c r="I29" s="120">
        <f t="shared" si="8"/>
        <v>44.82</v>
      </c>
      <c r="J29" s="129">
        <v>42.58</v>
      </c>
      <c r="K29" s="120">
        <f t="shared" si="9"/>
        <v>41.13</v>
      </c>
      <c r="L29" s="121">
        <f t="shared" si="10"/>
        <v>40.450000000000003</v>
      </c>
      <c r="M29" s="129">
        <v>39.67</v>
      </c>
      <c r="N29" s="132">
        <v>56.03</v>
      </c>
      <c r="O29" s="66">
        <f t="shared" si="13"/>
        <v>50.43</v>
      </c>
    </row>
    <row r="30" spans="1:18" x14ac:dyDescent="0.2">
      <c r="A30" s="21" t="s">
        <v>19</v>
      </c>
      <c r="B30" s="119" t="s">
        <v>15</v>
      </c>
      <c r="C30" s="16">
        <v>1.5</v>
      </c>
      <c r="D30" s="129">
        <v>99.58</v>
      </c>
      <c r="E30" s="120">
        <f t="shared" si="5"/>
        <v>91.82</v>
      </c>
      <c r="F30" s="129">
        <v>84.05</v>
      </c>
      <c r="G30" s="120">
        <f t="shared" si="6"/>
        <v>75.650000000000006</v>
      </c>
      <c r="H30" s="120">
        <f t="shared" si="7"/>
        <v>73.97</v>
      </c>
      <c r="I30" s="120">
        <f t="shared" si="8"/>
        <v>67.239999999999995</v>
      </c>
      <c r="J30" s="129">
        <v>63.88</v>
      </c>
      <c r="K30" s="120">
        <f t="shared" si="9"/>
        <v>61.69</v>
      </c>
      <c r="L30" s="121">
        <f t="shared" si="10"/>
        <v>60.69</v>
      </c>
      <c r="M30" s="129">
        <v>59.5</v>
      </c>
      <c r="N30" s="132">
        <v>84.05</v>
      </c>
      <c r="O30" s="66">
        <f t="shared" si="13"/>
        <v>75.650000000000006</v>
      </c>
    </row>
    <row r="31" spans="1:18" x14ac:dyDescent="0.2">
      <c r="A31" s="21" t="s">
        <v>19</v>
      </c>
      <c r="B31" s="119" t="s">
        <v>16</v>
      </c>
      <c r="C31" s="16">
        <v>1.5</v>
      </c>
      <c r="D31" s="129">
        <v>99.58</v>
      </c>
      <c r="E31" s="120">
        <f t="shared" si="5"/>
        <v>91.82</v>
      </c>
      <c r="F31" s="129">
        <v>84.05</v>
      </c>
      <c r="G31" s="120">
        <f t="shared" si="6"/>
        <v>75.650000000000006</v>
      </c>
      <c r="H31" s="120">
        <f t="shared" si="7"/>
        <v>73.97</v>
      </c>
      <c r="I31" s="120">
        <f t="shared" si="8"/>
        <v>67.239999999999995</v>
      </c>
      <c r="J31" s="129">
        <v>63.88</v>
      </c>
      <c r="K31" s="120">
        <f t="shared" si="9"/>
        <v>61.69</v>
      </c>
      <c r="L31" s="121">
        <f t="shared" si="10"/>
        <v>60.69</v>
      </c>
      <c r="M31" s="129">
        <v>59.5</v>
      </c>
      <c r="N31" s="132">
        <v>84.05</v>
      </c>
      <c r="O31" s="66">
        <f t="shared" si="13"/>
        <v>75.650000000000006</v>
      </c>
    </row>
    <row r="32" spans="1:18" x14ac:dyDescent="0.2">
      <c r="A32" s="21" t="s">
        <v>20</v>
      </c>
      <c r="B32" s="119" t="s">
        <v>5</v>
      </c>
      <c r="C32" s="16">
        <v>1</v>
      </c>
      <c r="D32" s="129">
        <v>66.38</v>
      </c>
      <c r="E32" s="120">
        <f t="shared" si="5"/>
        <v>61.21</v>
      </c>
      <c r="F32" s="129">
        <v>56.03</v>
      </c>
      <c r="G32" s="120">
        <f t="shared" si="6"/>
        <v>50.43</v>
      </c>
      <c r="H32" s="120">
        <f t="shared" si="7"/>
        <v>49.31</v>
      </c>
      <c r="I32" s="120">
        <f t="shared" si="8"/>
        <v>44.82</v>
      </c>
      <c r="J32" s="129">
        <v>42.58</v>
      </c>
      <c r="K32" s="120">
        <f t="shared" si="9"/>
        <v>41.13</v>
      </c>
      <c r="L32" s="121">
        <f t="shared" si="10"/>
        <v>40.450000000000003</v>
      </c>
      <c r="M32" s="129">
        <v>39.67</v>
      </c>
      <c r="N32" s="132">
        <v>56.03</v>
      </c>
      <c r="O32" s="66">
        <f t="shared" si="13"/>
        <v>50.43</v>
      </c>
    </row>
    <row r="33" spans="1:15" x14ac:dyDescent="0.2">
      <c r="A33" s="21" t="s">
        <v>20</v>
      </c>
      <c r="B33" s="119" t="s">
        <v>15</v>
      </c>
      <c r="C33" s="16">
        <v>1.5</v>
      </c>
      <c r="D33" s="129">
        <v>99.58</v>
      </c>
      <c r="E33" s="120">
        <f t="shared" si="5"/>
        <v>91.82</v>
      </c>
      <c r="F33" s="129">
        <v>84.05</v>
      </c>
      <c r="G33" s="120">
        <f t="shared" si="6"/>
        <v>75.650000000000006</v>
      </c>
      <c r="H33" s="120">
        <f t="shared" si="7"/>
        <v>73.97</v>
      </c>
      <c r="I33" s="120">
        <f t="shared" si="8"/>
        <v>67.239999999999995</v>
      </c>
      <c r="J33" s="129">
        <v>63.88</v>
      </c>
      <c r="K33" s="120">
        <f t="shared" si="9"/>
        <v>61.69</v>
      </c>
      <c r="L33" s="121">
        <f t="shared" si="10"/>
        <v>60.69</v>
      </c>
      <c r="M33" s="129">
        <v>59.5</v>
      </c>
      <c r="N33" s="132">
        <v>84.05</v>
      </c>
      <c r="O33" s="66">
        <f t="shared" si="13"/>
        <v>75.650000000000006</v>
      </c>
    </row>
    <row r="34" spans="1:15" x14ac:dyDescent="0.2">
      <c r="A34" s="21" t="s">
        <v>20</v>
      </c>
      <c r="B34" s="119" t="s">
        <v>16</v>
      </c>
      <c r="C34" s="16">
        <v>1.5</v>
      </c>
      <c r="D34" s="129">
        <v>99.58</v>
      </c>
      <c r="E34" s="120">
        <f t="shared" si="5"/>
        <v>91.82</v>
      </c>
      <c r="F34" s="129">
        <v>84.05</v>
      </c>
      <c r="G34" s="120">
        <f t="shared" si="6"/>
        <v>75.650000000000006</v>
      </c>
      <c r="H34" s="120">
        <f t="shared" si="7"/>
        <v>73.97</v>
      </c>
      <c r="I34" s="120">
        <f t="shared" si="8"/>
        <v>67.239999999999995</v>
      </c>
      <c r="J34" s="129">
        <v>63.88</v>
      </c>
      <c r="K34" s="120">
        <f t="shared" si="9"/>
        <v>61.69</v>
      </c>
      <c r="L34" s="121">
        <f t="shared" si="10"/>
        <v>60.69</v>
      </c>
      <c r="M34" s="129">
        <v>59.5</v>
      </c>
      <c r="N34" s="132">
        <v>84.05</v>
      </c>
      <c r="O34" s="66">
        <f t="shared" si="13"/>
        <v>75.650000000000006</v>
      </c>
    </row>
    <row r="35" spans="1:15" ht="25.5" x14ac:dyDescent="0.2">
      <c r="A35" s="21" t="s">
        <v>304</v>
      </c>
      <c r="B35" s="119" t="s">
        <v>5</v>
      </c>
      <c r="C35" s="16">
        <v>1</v>
      </c>
      <c r="D35" s="129">
        <v>66.38</v>
      </c>
      <c r="E35" s="120">
        <f t="shared" si="5"/>
        <v>61.21</v>
      </c>
      <c r="F35" s="129">
        <v>56.03</v>
      </c>
      <c r="G35" s="120">
        <f t="shared" si="6"/>
        <v>50.43</v>
      </c>
      <c r="H35" s="120">
        <f t="shared" si="7"/>
        <v>49.31</v>
      </c>
      <c r="I35" s="120">
        <f t="shared" si="8"/>
        <v>44.82</v>
      </c>
      <c r="J35" s="129">
        <v>42.58</v>
      </c>
      <c r="K35" s="120">
        <f t="shared" si="9"/>
        <v>41.13</v>
      </c>
      <c r="L35" s="121">
        <f t="shared" si="10"/>
        <v>40.450000000000003</v>
      </c>
      <c r="M35" s="129">
        <v>39.67</v>
      </c>
      <c r="N35" s="132">
        <v>56.03</v>
      </c>
      <c r="O35" s="66">
        <f t="shared" si="13"/>
        <v>50.43</v>
      </c>
    </row>
    <row r="36" spans="1:15" ht="25.5" x14ac:dyDescent="0.2">
      <c r="A36" s="21" t="s">
        <v>304</v>
      </c>
      <c r="B36" s="119" t="s">
        <v>15</v>
      </c>
      <c r="C36" s="16">
        <v>1.5</v>
      </c>
      <c r="D36" s="129">
        <v>99.58</v>
      </c>
      <c r="E36" s="120">
        <f t="shared" si="5"/>
        <v>91.82</v>
      </c>
      <c r="F36" s="129">
        <v>84.05</v>
      </c>
      <c r="G36" s="120">
        <f t="shared" si="6"/>
        <v>75.650000000000006</v>
      </c>
      <c r="H36" s="120">
        <f t="shared" si="7"/>
        <v>73.97</v>
      </c>
      <c r="I36" s="120">
        <f t="shared" si="8"/>
        <v>67.239999999999995</v>
      </c>
      <c r="J36" s="129">
        <v>63.88</v>
      </c>
      <c r="K36" s="120">
        <f t="shared" si="9"/>
        <v>61.69</v>
      </c>
      <c r="L36" s="121">
        <f t="shared" si="10"/>
        <v>60.69</v>
      </c>
      <c r="M36" s="129">
        <v>59.5</v>
      </c>
      <c r="N36" s="132">
        <v>84.05</v>
      </c>
      <c r="O36" s="66">
        <f t="shared" si="13"/>
        <v>75.650000000000006</v>
      </c>
    </row>
    <row r="37" spans="1:15" ht="25.5" x14ac:dyDescent="0.2">
      <c r="A37" s="21" t="s">
        <v>304</v>
      </c>
      <c r="B37" s="119" t="s">
        <v>16</v>
      </c>
      <c r="C37" s="16">
        <v>1.5</v>
      </c>
      <c r="D37" s="129">
        <v>99.58</v>
      </c>
      <c r="E37" s="120">
        <f t="shared" si="5"/>
        <v>91.82</v>
      </c>
      <c r="F37" s="129">
        <v>84.05</v>
      </c>
      <c r="G37" s="120">
        <f t="shared" si="6"/>
        <v>75.650000000000006</v>
      </c>
      <c r="H37" s="120">
        <f t="shared" si="7"/>
        <v>73.97</v>
      </c>
      <c r="I37" s="120">
        <f t="shared" si="8"/>
        <v>67.239999999999995</v>
      </c>
      <c r="J37" s="129">
        <v>63.88</v>
      </c>
      <c r="K37" s="120">
        <f t="shared" si="9"/>
        <v>61.69</v>
      </c>
      <c r="L37" s="121">
        <f t="shared" si="10"/>
        <v>60.69</v>
      </c>
      <c r="M37" s="129">
        <v>59.5</v>
      </c>
      <c r="N37" s="132">
        <v>84.05</v>
      </c>
      <c r="O37" s="66">
        <f t="shared" si="13"/>
        <v>75.650000000000006</v>
      </c>
    </row>
    <row r="38" spans="1:15" x14ac:dyDescent="0.2">
      <c r="A38" s="21" t="s">
        <v>294</v>
      </c>
      <c r="B38" s="119" t="s">
        <v>5</v>
      </c>
      <c r="C38" s="16">
        <v>0.5</v>
      </c>
      <c r="D38" s="129">
        <v>33.19</v>
      </c>
      <c r="E38" s="120">
        <f t="shared" si="5"/>
        <v>30.61</v>
      </c>
      <c r="F38" s="129">
        <v>28.02</v>
      </c>
      <c r="G38" s="120">
        <f t="shared" si="6"/>
        <v>25.22</v>
      </c>
      <c r="H38" s="120">
        <f t="shared" si="7"/>
        <v>24.66</v>
      </c>
      <c r="I38" s="120">
        <f t="shared" si="8"/>
        <v>22.42</v>
      </c>
      <c r="J38" s="129">
        <v>21.29</v>
      </c>
      <c r="K38" s="120">
        <f t="shared" si="9"/>
        <v>20.56</v>
      </c>
      <c r="L38" s="121">
        <f t="shared" si="10"/>
        <v>20.23</v>
      </c>
      <c r="M38" s="129">
        <v>19.829999999999998</v>
      </c>
      <c r="N38" s="132">
        <v>28.02</v>
      </c>
      <c r="O38" s="66">
        <f>ROUND(0.9*N38,2)</f>
        <v>25.22</v>
      </c>
    </row>
    <row r="39" spans="1:15" x14ac:dyDescent="0.2">
      <c r="A39" s="21" t="s">
        <v>294</v>
      </c>
      <c r="B39" s="119" t="s">
        <v>15</v>
      </c>
      <c r="C39" s="16">
        <v>1</v>
      </c>
      <c r="D39" s="129">
        <v>66.38</v>
      </c>
      <c r="E39" s="120">
        <f t="shared" si="5"/>
        <v>61.21</v>
      </c>
      <c r="F39" s="129">
        <v>56.03</v>
      </c>
      <c r="G39" s="120">
        <f t="shared" si="6"/>
        <v>50.43</v>
      </c>
      <c r="H39" s="120">
        <f t="shared" si="7"/>
        <v>49.31</v>
      </c>
      <c r="I39" s="120">
        <f t="shared" si="8"/>
        <v>44.82</v>
      </c>
      <c r="J39" s="129">
        <v>42.58</v>
      </c>
      <c r="K39" s="120">
        <f t="shared" si="9"/>
        <v>41.13</v>
      </c>
      <c r="L39" s="121">
        <f t="shared" si="10"/>
        <v>40.450000000000003</v>
      </c>
      <c r="M39" s="129">
        <v>39.67</v>
      </c>
      <c r="N39" s="132">
        <v>56.03</v>
      </c>
      <c r="O39" s="66">
        <f t="shared" si="13"/>
        <v>50.43</v>
      </c>
    </row>
    <row r="40" spans="1:15" x14ac:dyDescent="0.2">
      <c r="A40" s="21" t="s">
        <v>294</v>
      </c>
      <c r="B40" s="119" t="s">
        <v>16</v>
      </c>
      <c r="C40" s="16">
        <v>1</v>
      </c>
      <c r="D40" s="129">
        <v>66.38</v>
      </c>
      <c r="E40" s="120">
        <f t="shared" si="5"/>
        <v>61.21</v>
      </c>
      <c r="F40" s="129">
        <v>56.03</v>
      </c>
      <c r="G40" s="120">
        <f t="shared" si="6"/>
        <v>50.43</v>
      </c>
      <c r="H40" s="120">
        <f t="shared" si="7"/>
        <v>49.31</v>
      </c>
      <c r="I40" s="120">
        <f t="shared" si="8"/>
        <v>44.82</v>
      </c>
      <c r="J40" s="129">
        <v>42.58</v>
      </c>
      <c r="K40" s="120">
        <f t="shared" si="9"/>
        <v>41.13</v>
      </c>
      <c r="L40" s="121">
        <f t="shared" si="10"/>
        <v>40.450000000000003</v>
      </c>
      <c r="M40" s="129">
        <v>39.67</v>
      </c>
      <c r="N40" s="132">
        <v>56.03</v>
      </c>
      <c r="O40" s="66">
        <f t="shared" si="13"/>
        <v>50.43</v>
      </c>
    </row>
    <row r="41" spans="1:15" x14ac:dyDescent="0.2">
      <c r="A41" s="21" t="s">
        <v>295</v>
      </c>
      <c r="B41" s="119" t="s">
        <v>5</v>
      </c>
      <c r="C41" s="16">
        <v>1</v>
      </c>
      <c r="D41" s="129">
        <v>66.38</v>
      </c>
      <c r="E41" s="120">
        <f t="shared" si="5"/>
        <v>61.21</v>
      </c>
      <c r="F41" s="129">
        <v>56.03</v>
      </c>
      <c r="G41" s="120">
        <f t="shared" si="6"/>
        <v>50.43</v>
      </c>
      <c r="H41" s="120">
        <f t="shared" si="7"/>
        <v>49.31</v>
      </c>
      <c r="I41" s="120">
        <f t="shared" si="8"/>
        <v>44.82</v>
      </c>
      <c r="J41" s="129">
        <v>42.58</v>
      </c>
      <c r="K41" s="120">
        <f t="shared" si="9"/>
        <v>41.13</v>
      </c>
      <c r="L41" s="121">
        <f t="shared" si="10"/>
        <v>40.450000000000003</v>
      </c>
      <c r="M41" s="129">
        <v>39.67</v>
      </c>
      <c r="N41" s="132">
        <v>56.03</v>
      </c>
      <c r="O41" s="66">
        <f t="shared" si="13"/>
        <v>50.43</v>
      </c>
    </row>
    <row r="42" spans="1:15" x14ac:dyDescent="0.2">
      <c r="A42" s="21" t="s">
        <v>295</v>
      </c>
      <c r="B42" s="119" t="s">
        <v>15</v>
      </c>
      <c r="C42" s="16">
        <v>1.5</v>
      </c>
      <c r="D42" s="129">
        <v>99.58</v>
      </c>
      <c r="E42" s="120">
        <f t="shared" si="5"/>
        <v>91.82</v>
      </c>
      <c r="F42" s="129">
        <v>84.05</v>
      </c>
      <c r="G42" s="120">
        <f t="shared" si="6"/>
        <v>75.650000000000006</v>
      </c>
      <c r="H42" s="120">
        <f t="shared" si="7"/>
        <v>73.97</v>
      </c>
      <c r="I42" s="120">
        <f t="shared" si="8"/>
        <v>67.239999999999995</v>
      </c>
      <c r="J42" s="129">
        <v>63.88</v>
      </c>
      <c r="K42" s="120">
        <f t="shared" si="9"/>
        <v>61.69</v>
      </c>
      <c r="L42" s="121">
        <f t="shared" si="10"/>
        <v>60.69</v>
      </c>
      <c r="M42" s="129">
        <v>59.5</v>
      </c>
      <c r="N42" s="132">
        <v>84.05</v>
      </c>
      <c r="O42" s="66">
        <f t="shared" si="13"/>
        <v>75.650000000000006</v>
      </c>
    </row>
    <row r="43" spans="1:15" ht="13.5" thickBot="1" x14ac:dyDescent="0.25">
      <c r="A43" s="39" t="s">
        <v>295</v>
      </c>
      <c r="B43" s="122" t="s">
        <v>16</v>
      </c>
      <c r="C43" s="17">
        <v>1.5</v>
      </c>
      <c r="D43" s="130">
        <v>99.58</v>
      </c>
      <c r="E43" s="123">
        <f t="shared" si="5"/>
        <v>91.82</v>
      </c>
      <c r="F43" s="130">
        <v>84.05</v>
      </c>
      <c r="G43" s="123">
        <f t="shared" si="6"/>
        <v>75.650000000000006</v>
      </c>
      <c r="H43" s="123">
        <f t="shared" si="7"/>
        <v>73.97</v>
      </c>
      <c r="I43" s="123">
        <f t="shared" si="8"/>
        <v>67.239999999999995</v>
      </c>
      <c r="J43" s="130">
        <v>63.88</v>
      </c>
      <c r="K43" s="123">
        <f t="shared" si="9"/>
        <v>61.69</v>
      </c>
      <c r="L43" s="124">
        <f t="shared" si="10"/>
        <v>60.69</v>
      </c>
      <c r="M43" s="130">
        <v>59.5</v>
      </c>
      <c r="N43" s="133">
        <v>84.05</v>
      </c>
      <c r="O43" s="66">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O227"/>
  <sheetViews>
    <sheetView workbookViewId="0">
      <selection activeCell="C8" sqref="C8"/>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2" t="s">
        <v>45</v>
      </c>
      <c r="K2" s="24" t="s">
        <v>41</v>
      </c>
      <c r="M2" s="113" t="s">
        <v>62</v>
      </c>
      <c r="O2" s="113" t="s">
        <v>316</v>
      </c>
    </row>
    <row r="3" spans="1:15" ht="25.5" x14ac:dyDescent="0.2">
      <c r="A3" s="22" t="s">
        <v>6</v>
      </c>
      <c r="C3" s="25" t="s">
        <v>15</v>
      </c>
      <c r="E3" s="25" t="s">
        <v>287</v>
      </c>
      <c r="G3" s="42" t="s">
        <v>0</v>
      </c>
      <c r="I3" s="112" t="s">
        <v>46</v>
      </c>
      <c r="K3" s="25" t="s">
        <v>42</v>
      </c>
      <c r="M3" s="25" t="s">
        <v>271</v>
      </c>
    </row>
    <row r="4" spans="1:15" ht="13.5" thickBot="1" x14ac:dyDescent="0.25">
      <c r="A4" s="22" t="s">
        <v>7</v>
      </c>
      <c r="C4" s="111" t="s">
        <v>16</v>
      </c>
      <c r="E4" s="25" t="s">
        <v>288</v>
      </c>
      <c r="G4" s="42" t="s">
        <v>29</v>
      </c>
      <c r="I4" s="112" t="s">
        <v>47</v>
      </c>
      <c r="K4" s="25" t="s">
        <v>43</v>
      </c>
      <c r="M4" s="114" t="s">
        <v>272</v>
      </c>
    </row>
    <row r="5" spans="1:15" ht="13.5" thickBot="1" x14ac:dyDescent="0.25">
      <c r="A5" s="22" t="s">
        <v>8</v>
      </c>
      <c r="E5" s="25" t="s">
        <v>289</v>
      </c>
      <c r="G5" s="42" t="s">
        <v>30</v>
      </c>
      <c r="I5" s="112" t="s">
        <v>48</v>
      </c>
      <c r="K5" s="68" t="s">
        <v>315</v>
      </c>
      <c r="M5" s="112" t="s">
        <v>273</v>
      </c>
    </row>
    <row r="6" spans="1:15" ht="26.25" thickBot="1" x14ac:dyDescent="0.25">
      <c r="A6" s="22" t="s">
        <v>9</v>
      </c>
      <c r="E6" s="25" t="s">
        <v>290</v>
      </c>
      <c r="G6" s="42" t="s">
        <v>1</v>
      </c>
      <c r="I6" s="112" t="s">
        <v>49</v>
      </c>
      <c r="M6" s="111" t="s">
        <v>274</v>
      </c>
    </row>
    <row r="7" spans="1:15" ht="25.5" x14ac:dyDescent="0.2">
      <c r="A7" s="22" t="s">
        <v>10</v>
      </c>
      <c r="E7" s="25" t="s">
        <v>291</v>
      </c>
      <c r="G7" s="42" t="s">
        <v>314</v>
      </c>
      <c r="I7" s="112" t="s">
        <v>50</v>
      </c>
    </row>
    <row r="8" spans="1:15" x14ac:dyDescent="0.2">
      <c r="A8" s="22" t="s">
        <v>39</v>
      </c>
      <c r="E8" s="25" t="s">
        <v>292</v>
      </c>
      <c r="G8" s="42" t="s">
        <v>2</v>
      </c>
      <c r="I8" s="112" t="s">
        <v>51</v>
      </c>
    </row>
    <row r="9" spans="1:15" ht="25.5" x14ac:dyDescent="0.2">
      <c r="A9" s="22" t="s">
        <v>17</v>
      </c>
      <c r="E9" s="25" t="s">
        <v>313</v>
      </c>
      <c r="G9" s="42" t="s">
        <v>297</v>
      </c>
      <c r="I9" s="112" t="s">
        <v>52</v>
      </c>
    </row>
    <row r="10" spans="1:15" x14ac:dyDescent="0.2">
      <c r="A10" s="22" t="s">
        <v>18</v>
      </c>
      <c r="E10" s="25" t="s">
        <v>293</v>
      </c>
      <c r="G10" s="42" t="s">
        <v>298</v>
      </c>
      <c r="I10" s="112" t="s">
        <v>53</v>
      </c>
    </row>
    <row r="11" spans="1:15" ht="25.5" x14ac:dyDescent="0.2">
      <c r="A11" s="22" t="s">
        <v>19</v>
      </c>
      <c r="E11" s="22" t="s">
        <v>21</v>
      </c>
      <c r="G11" s="42" t="s">
        <v>299</v>
      </c>
      <c r="I11" s="112" t="s">
        <v>54</v>
      </c>
    </row>
    <row r="12" spans="1:15" ht="25.5" x14ac:dyDescent="0.2">
      <c r="A12" s="22" t="s">
        <v>20</v>
      </c>
      <c r="E12" s="22" t="s">
        <v>22</v>
      </c>
      <c r="G12" s="42" t="s">
        <v>296</v>
      </c>
      <c r="I12" s="112" t="s">
        <v>55</v>
      </c>
    </row>
    <row r="13" spans="1:15" ht="51.75" thickBot="1" x14ac:dyDescent="0.25">
      <c r="A13" s="22" t="s">
        <v>304</v>
      </c>
      <c r="E13" s="22" t="s">
        <v>23</v>
      </c>
      <c r="G13" s="50" t="s">
        <v>300</v>
      </c>
      <c r="I13" s="112" t="s">
        <v>56</v>
      </c>
    </row>
    <row r="14" spans="1:15" ht="26.25" thickBot="1" x14ac:dyDescent="0.25">
      <c r="A14" s="22" t="s">
        <v>294</v>
      </c>
      <c r="E14" s="23" t="s">
        <v>311</v>
      </c>
      <c r="I14" s="112" t="s">
        <v>57</v>
      </c>
    </row>
    <row r="15" spans="1:15" ht="26.25" thickBot="1" x14ac:dyDescent="0.25">
      <c r="A15" s="23" t="s">
        <v>295</v>
      </c>
      <c r="I15" s="112" t="s">
        <v>58</v>
      </c>
    </row>
    <row r="16" spans="1:15" x14ac:dyDescent="0.2">
      <c r="I16" s="112" t="s">
        <v>59</v>
      </c>
    </row>
    <row r="17" spans="9:9" x14ac:dyDescent="0.2">
      <c r="I17" s="112" t="s">
        <v>60</v>
      </c>
    </row>
    <row r="18" spans="9:9" x14ac:dyDescent="0.2">
      <c r="I18" s="112" t="s">
        <v>61</v>
      </c>
    </row>
    <row r="19" spans="9:9" x14ac:dyDescent="0.2">
      <c r="I19" s="112" t="s">
        <v>62</v>
      </c>
    </row>
    <row r="20" spans="9:9" x14ac:dyDescent="0.2">
      <c r="I20" s="112" t="s">
        <v>63</v>
      </c>
    </row>
    <row r="21" spans="9:9" x14ac:dyDescent="0.2">
      <c r="I21" s="112" t="s">
        <v>64</v>
      </c>
    </row>
    <row r="22" spans="9:9" x14ac:dyDescent="0.2">
      <c r="I22" s="112" t="s">
        <v>65</v>
      </c>
    </row>
    <row r="23" spans="9:9" x14ac:dyDescent="0.2">
      <c r="I23" s="112" t="s">
        <v>66</v>
      </c>
    </row>
    <row r="24" spans="9:9" x14ac:dyDescent="0.2">
      <c r="I24" s="112" t="s">
        <v>67</v>
      </c>
    </row>
    <row r="25" spans="9:9" x14ac:dyDescent="0.2">
      <c r="I25" s="112" t="s">
        <v>68</v>
      </c>
    </row>
    <row r="26" spans="9:9" x14ac:dyDescent="0.2">
      <c r="I26" s="112" t="s">
        <v>69</v>
      </c>
    </row>
    <row r="27" spans="9:9" x14ac:dyDescent="0.2">
      <c r="I27" s="112" t="s">
        <v>70</v>
      </c>
    </row>
    <row r="28" spans="9:9" x14ac:dyDescent="0.2">
      <c r="I28" s="112" t="s">
        <v>71</v>
      </c>
    </row>
    <row r="29" spans="9:9" x14ac:dyDescent="0.2">
      <c r="I29" s="112" t="s">
        <v>72</v>
      </c>
    </row>
    <row r="30" spans="9:9" x14ac:dyDescent="0.2">
      <c r="I30" s="112" t="s">
        <v>73</v>
      </c>
    </row>
    <row r="31" spans="9:9" x14ac:dyDescent="0.2">
      <c r="I31" s="112" t="s">
        <v>74</v>
      </c>
    </row>
    <row r="32" spans="9:9" x14ac:dyDescent="0.2">
      <c r="I32" s="112" t="s">
        <v>75</v>
      </c>
    </row>
    <row r="33" spans="9:9" x14ac:dyDescent="0.2">
      <c r="I33" s="112" t="s">
        <v>76</v>
      </c>
    </row>
    <row r="34" spans="9:9" x14ac:dyDescent="0.2">
      <c r="I34" s="112" t="s">
        <v>77</v>
      </c>
    </row>
    <row r="35" spans="9:9" x14ac:dyDescent="0.2">
      <c r="I35" s="112" t="s">
        <v>78</v>
      </c>
    </row>
    <row r="36" spans="9:9" x14ac:dyDescent="0.2">
      <c r="I36" s="112" t="s">
        <v>79</v>
      </c>
    </row>
    <row r="37" spans="9:9" x14ac:dyDescent="0.2">
      <c r="I37" s="112" t="s">
        <v>80</v>
      </c>
    </row>
    <row r="38" spans="9:9" x14ac:dyDescent="0.2">
      <c r="I38" s="112" t="s">
        <v>81</v>
      </c>
    </row>
    <row r="39" spans="9:9" x14ac:dyDescent="0.2">
      <c r="I39" s="112" t="s">
        <v>82</v>
      </c>
    </row>
    <row r="40" spans="9:9" x14ac:dyDescent="0.2">
      <c r="I40" s="112" t="s">
        <v>83</v>
      </c>
    </row>
    <row r="41" spans="9:9" x14ac:dyDescent="0.2">
      <c r="I41" s="112" t="s">
        <v>84</v>
      </c>
    </row>
    <row r="42" spans="9:9" x14ac:dyDescent="0.2">
      <c r="I42" s="112" t="s">
        <v>85</v>
      </c>
    </row>
    <row r="43" spans="9:9" x14ac:dyDescent="0.2">
      <c r="I43" s="115" t="s">
        <v>86</v>
      </c>
    </row>
    <row r="44" spans="9:9" x14ac:dyDescent="0.2">
      <c r="I44" s="112" t="s">
        <v>87</v>
      </c>
    </row>
    <row r="45" spans="9:9" x14ac:dyDescent="0.2">
      <c r="I45" s="112" t="s">
        <v>88</v>
      </c>
    </row>
    <row r="46" spans="9:9" x14ac:dyDescent="0.2">
      <c r="I46" s="112" t="s">
        <v>89</v>
      </c>
    </row>
    <row r="47" spans="9:9" x14ac:dyDescent="0.2">
      <c r="I47" s="112" t="s">
        <v>90</v>
      </c>
    </row>
    <row r="48" spans="9:9" x14ac:dyDescent="0.2">
      <c r="I48" s="112" t="s">
        <v>91</v>
      </c>
    </row>
    <row r="49" spans="9:9" x14ac:dyDescent="0.2">
      <c r="I49" s="112" t="s">
        <v>92</v>
      </c>
    </row>
    <row r="50" spans="9:9" x14ac:dyDescent="0.2">
      <c r="I50" s="112" t="s">
        <v>93</v>
      </c>
    </row>
    <row r="51" spans="9:9" x14ac:dyDescent="0.2">
      <c r="I51" s="112" t="s">
        <v>94</v>
      </c>
    </row>
    <row r="52" spans="9:9" x14ac:dyDescent="0.2">
      <c r="I52" s="112" t="s">
        <v>95</v>
      </c>
    </row>
    <row r="53" spans="9:9" x14ac:dyDescent="0.2">
      <c r="I53" s="112" t="s">
        <v>96</v>
      </c>
    </row>
    <row r="54" spans="9:9" x14ac:dyDescent="0.2">
      <c r="I54" s="112" t="s">
        <v>97</v>
      </c>
    </row>
    <row r="55" spans="9:9" x14ac:dyDescent="0.2">
      <c r="I55" s="112" t="s">
        <v>98</v>
      </c>
    </row>
    <row r="56" spans="9:9" x14ac:dyDescent="0.2">
      <c r="I56" s="112" t="s">
        <v>99</v>
      </c>
    </row>
    <row r="57" spans="9:9" x14ac:dyDescent="0.2">
      <c r="I57" s="112" t="s">
        <v>100</v>
      </c>
    </row>
    <row r="58" spans="9:9" x14ac:dyDescent="0.2">
      <c r="I58" s="112" t="s">
        <v>101</v>
      </c>
    </row>
    <row r="59" spans="9:9" x14ac:dyDescent="0.2">
      <c r="I59" s="112" t="s">
        <v>102</v>
      </c>
    </row>
    <row r="60" spans="9:9" x14ac:dyDescent="0.2">
      <c r="I60" s="112" t="s">
        <v>103</v>
      </c>
    </row>
    <row r="61" spans="9:9" x14ac:dyDescent="0.2">
      <c r="I61" s="112" t="s">
        <v>104</v>
      </c>
    </row>
    <row r="62" spans="9:9" x14ac:dyDescent="0.2">
      <c r="I62" s="112" t="s">
        <v>105</v>
      </c>
    </row>
    <row r="63" spans="9:9" x14ac:dyDescent="0.2">
      <c r="I63" s="112" t="s">
        <v>106</v>
      </c>
    </row>
    <row r="64" spans="9:9" x14ac:dyDescent="0.2">
      <c r="I64" s="112" t="s">
        <v>107</v>
      </c>
    </row>
    <row r="65" spans="9:9" x14ac:dyDescent="0.2">
      <c r="I65" s="112" t="s">
        <v>108</v>
      </c>
    </row>
    <row r="66" spans="9:9" x14ac:dyDescent="0.2">
      <c r="I66" s="112" t="s">
        <v>109</v>
      </c>
    </row>
    <row r="67" spans="9:9" x14ac:dyDescent="0.2">
      <c r="I67" s="112" t="s">
        <v>110</v>
      </c>
    </row>
    <row r="68" spans="9:9" x14ac:dyDescent="0.2">
      <c r="I68" s="112" t="s">
        <v>111</v>
      </c>
    </row>
    <row r="69" spans="9:9" x14ac:dyDescent="0.2">
      <c r="I69" s="112" t="s">
        <v>112</v>
      </c>
    </row>
    <row r="70" spans="9:9" x14ac:dyDescent="0.2">
      <c r="I70" s="112" t="s">
        <v>113</v>
      </c>
    </row>
    <row r="71" spans="9:9" x14ac:dyDescent="0.2">
      <c r="I71" s="112" t="s">
        <v>114</v>
      </c>
    </row>
    <row r="72" spans="9:9" x14ac:dyDescent="0.2">
      <c r="I72" s="112" t="s">
        <v>115</v>
      </c>
    </row>
    <row r="73" spans="9:9" x14ac:dyDescent="0.2">
      <c r="I73" s="112" t="s">
        <v>116</v>
      </c>
    </row>
    <row r="74" spans="9:9" x14ac:dyDescent="0.2">
      <c r="I74" s="112" t="s">
        <v>117</v>
      </c>
    </row>
    <row r="75" spans="9:9" x14ac:dyDescent="0.2">
      <c r="I75" s="112" t="s">
        <v>118</v>
      </c>
    </row>
    <row r="76" spans="9:9" x14ac:dyDescent="0.2">
      <c r="I76" s="112" t="s">
        <v>119</v>
      </c>
    </row>
    <row r="77" spans="9:9" x14ac:dyDescent="0.2">
      <c r="I77" s="112" t="s">
        <v>120</v>
      </c>
    </row>
    <row r="78" spans="9:9" x14ac:dyDescent="0.2">
      <c r="I78" s="112" t="s">
        <v>121</v>
      </c>
    </row>
    <row r="79" spans="9:9" x14ac:dyDescent="0.2">
      <c r="I79" s="112" t="s">
        <v>122</v>
      </c>
    </row>
    <row r="80" spans="9:9" x14ac:dyDescent="0.2">
      <c r="I80" s="112" t="s">
        <v>123</v>
      </c>
    </row>
    <row r="81" spans="9:9" x14ac:dyDescent="0.2">
      <c r="I81" s="112" t="s">
        <v>124</v>
      </c>
    </row>
    <row r="82" spans="9:9" x14ac:dyDescent="0.2">
      <c r="I82" s="112" t="s">
        <v>125</v>
      </c>
    </row>
    <row r="83" spans="9:9" x14ac:dyDescent="0.2">
      <c r="I83" s="112" t="s">
        <v>126</v>
      </c>
    </row>
    <row r="84" spans="9:9" x14ac:dyDescent="0.2">
      <c r="I84" s="112" t="s">
        <v>127</v>
      </c>
    </row>
    <row r="85" spans="9:9" x14ac:dyDescent="0.2">
      <c r="I85" s="112" t="s">
        <v>128</v>
      </c>
    </row>
    <row r="86" spans="9:9" x14ac:dyDescent="0.2">
      <c r="I86" s="112" t="s">
        <v>129</v>
      </c>
    </row>
    <row r="87" spans="9:9" x14ac:dyDescent="0.2">
      <c r="I87" s="112" t="s">
        <v>130</v>
      </c>
    </row>
    <row r="88" spans="9:9" x14ac:dyDescent="0.2">
      <c r="I88" s="112" t="s">
        <v>131</v>
      </c>
    </row>
    <row r="89" spans="9:9" x14ac:dyDescent="0.2">
      <c r="I89" s="112" t="s">
        <v>132</v>
      </c>
    </row>
    <row r="90" spans="9:9" x14ac:dyDescent="0.2">
      <c r="I90" s="112" t="s">
        <v>133</v>
      </c>
    </row>
    <row r="91" spans="9:9" x14ac:dyDescent="0.2">
      <c r="I91" s="112" t="s">
        <v>134</v>
      </c>
    </row>
    <row r="92" spans="9:9" x14ac:dyDescent="0.2">
      <c r="I92" s="112" t="s">
        <v>135</v>
      </c>
    </row>
    <row r="93" spans="9:9" x14ac:dyDescent="0.2">
      <c r="I93" s="112" t="s">
        <v>136</v>
      </c>
    </row>
    <row r="94" spans="9:9" x14ac:dyDescent="0.2">
      <c r="I94" s="112" t="s">
        <v>137</v>
      </c>
    </row>
    <row r="95" spans="9:9" x14ac:dyDescent="0.2">
      <c r="I95" s="112" t="s">
        <v>138</v>
      </c>
    </row>
    <row r="96" spans="9:9" x14ac:dyDescent="0.2">
      <c r="I96" s="112" t="s">
        <v>139</v>
      </c>
    </row>
    <row r="97" spans="9:9" x14ac:dyDescent="0.2">
      <c r="I97" s="112" t="s">
        <v>140</v>
      </c>
    </row>
    <row r="98" spans="9:9" x14ac:dyDescent="0.2">
      <c r="I98" s="112" t="s">
        <v>141</v>
      </c>
    </row>
    <row r="99" spans="9:9" x14ac:dyDescent="0.2">
      <c r="I99" s="112" t="s">
        <v>142</v>
      </c>
    </row>
    <row r="100" spans="9:9" x14ac:dyDescent="0.2">
      <c r="I100" s="116" t="s">
        <v>143</v>
      </c>
    </row>
    <row r="101" spans="9:9" x14ac:dyDescent="0.2">
      <c r="I101" s="112" t="s">
        <v>144</v>
      </c>
    </row>
    <row r="102" spans="9:9" x14ac:dyDescent="0.2">
      <c r="I102" s="112" t="s">
        <v>145</v>
      </c>
    </row>
    <row r="103" spans="9:9" x14ac:dyDescent="0.2">
      <c r="I103" s="112" t="s">
        <v>146</v>
      </c>
    </row>
    <row r="104" spans="9:9" x14ac:dyDescent="0.2">
      <c r="I104" s="112" t="s">
        <v>147</v>
      </c>
    </row>
    <row r="105" spans="9:9" x14ac:dyDescent="0.2">
      <c r="I105" s="112" t="s">
        <v>148</v>
      </c>
    </row>
    <row r="106" spans="9:9" x14ac:dyDescent="0.2">
      <c r="I106" s="112" t="s">
        <v>149</v>
      </c>
    </row>
    <row r="107" spans="9:9" x14ac:dyDescent="0.2">
      <c r="I107" s="112" t="s">
        <v>150</v>
      </c>
    </row>
    <row r="108" spans="9:9" x14ac:dyDescent="0.2">
      <c r="I108" s="112" t="s">
        <v>151</v>
      </c>
    </row>
    <row r="109" spans="9:9" x14ac:dyDescent="0.2">
      <c r="I109" s="112" t="s">
        <v>152</v>
      </c>
    </row>
    <row r="110" spans="9:9" x14ac:dyDescent="0.2">
      <c r="I110" s="112" t="s">
        <v>153</v>
      </c>
    </row>
    <row r="111" spans="9:9" x14ac:dyDescent="0.2">
      <c r="I111" s="112" t="s">
        <v>154</v>
      </c>
    </row>
    <row r="112" spans="9:9" x14ac:dyDescent="0.2">
      <c r="I112" s="112" t="s">
        <v>155</v>
      </c>
    </row>
    <row r="113" spans="9:9" x14ac:dyDescent="0.2">
      <c r="I113" s="112" t="s">
        <v>156</v>
      </c>
    </row>
    <row r="114" spans="9:9" x14ac:dyDescent="0.2">
      <c r="I114" s="112" t="s">
        <v>157</v>
      </c>
    </row>
    <row r="115" spans="9:9" x14ac:dyDescent="0.2">
      <c r="I115" s="116" t="s">
        <v>158</v>
      </c>
    </row>
    <row r="116" spans="9:9" x14ac:dyDescent="0.2">
      <c r="I116" s="112" t="s">
        <v>159</v>
      </c>
    </row>
    <row r="117" spans="9:9" x14ac:dyDescent="0.2">
      <c r="I117" s="112" t="s">
        <v>160</v>
      </c>
    </row>
    <row r="118" spans="9:9" x14ac:dyDescent="0.2">
      <c r="I118" s="112" t="s">
        <v>161</v>
      </c>
    </row>
    <row r="119" spans="9:9" x14ac:dyDescent="0.2">
      <c r="I119" s="112" t="s">
        <v>162</v>
      </c>
    </row>
    <row r="120" spans="9:9" x14ac:dyDescent="0.2">
      <c r="I120" s="112" t="s">
        <v>163</v>
      </c>
    </row>
    <row r="121" spans="9:9" x14ac:dyDescent="0.2">
      <c r="I121" s="112" t="s">
        <v>164</v>
      </c>
    </row>
    <row r="122" spans="9:9" x14ac:dyDescent="0.2">
      <c r="I122" s="112" t="s">
        <v>165</v>
      </c>
    </row>
    <row r="123" spans="9:9" x14ac:dyDescent="0.2">
      <c r="I123" s="112" t="s">
        <v>166</v>
      </c>
    </row>
    <row r="124" spans="9:9" x14ac:dyDescent="0.2">
      <c r="I124" s="112" t="s">
        <v>167</v>
      </c>
    </row>
    <row r="125" spans="9:9" x14ac:dyDescent="0.2">
      <c r="I125" s="112" t="s">
        <v>168</v>
      </c>
    </row>
    <row r="126" spans="9:9" x14ac:dyDescent="0.2">
      <c r="I126" s="112" t="s">
        <v>169</v>
      </c>
    </row>
    <row r="127" spans="9:9" x14ac:dyDescent="0.2">
      <c r="I127" s="112" t="s">
        <v>170</v>
      </c>
    </row>
    <row r="128" spans="9:9" x14ac:dyDescent="0.2">
      <c r="I128" s="112" t="s">
        <v>171</v>
      </c>
    </row>
    <row r="129" spans="9:9" x14ac:dyDescent="0.2">
      <c r="I129" s="112" t="s">
        <v>172</v>
      </c>
    </row>
    <row r="130" spans="9:9" x14ac:dyDescent="0.2">
      <c r="I130" s="112" t="s">
        <v>173</v>
      </c>
    </row>
    <row r="131" spans="9:9" x14ac:dyDescent="0.2">
      <c r="I131" s="112" t="s">
        <v>174</v>
      </c>
    </row>
    <row r="132" spans="9:9" x14ac:dyDescent="0.2">
      <c r="I132" s="112" t="s">
        <v>175</v>
      </c>
    </row>
    <row r="133" spans="9:9" x14ac:dyDescent="0.2">
      <c r="I133" s="112" t="s">
        <v>176</v>
      </c>
    </row>
    <row r="134" spans="9:9" x14ac:dyDescent="0.2">
      <c r="I134" s="112" t="s">
        <v>177</v>
      </c>
    </row>
    <row r="135" spans="9:9" x14ac:dyDescent="0.2">
      <c r="I135" s="112" t="s">
        <v>178</v>
      </c>
    </row>
    <row r="136" spans="9:9" x14ac:dyDescent="0.2">
      <c r="I136" s="112" t="s">
        <v>179</v>
      </c>
    </row>
    <row r="137" spans="9:9" x14ac:dyDescent="0.2">
      <c r="I137" s="112" t="s">
        <v>180</v>
      </c>
    </row>
    <row r="138" spans="9:9" x14ac:dyDescent="0.2">
      <c r="I138" s="112" t="s">
        <v>181</v>
      </c>
    </row>
    <row r="139" spans="9:9" x14ac:dyDescent="0.2">
      <c r="I139" s="112" t="s">
        <v>182</v>
      </c>
    </row>
    <row r="140" spans="9:9" x14ac:dyDescent="0.2">
      <c r="I140" s="112" t="s">
        <v>183</v>
      </c>
    </row>
    <row r="141" spans="9:9" x14ac:dyDescent="0.2">
      <c r="I141" s="112" t="s">
        <v>184</v>
      </c>
    </row>
    <row r="142" spans="9:9" x14ac:dyDescent="0.2">
      <c r="I142" s="112" t="s">
        <v>185</v>
      </c>
    </row>
    <row r="143" spans="9:9" x14ac:dyDescent="0.2">
      <c r="I143" s="112" t="s">
        <v>186</v>
      </c>
    </row>
    <row r="144" spans="9:9" x14ac:dyDescent="0.2">
      <c r="I144" s="112" t="s">
        <v>187</v>
      </c>
    </row>
    <row r="145" spans="9:9" x14ac:dyDescent="0.2">
      <c r="I145" s="112" t="s">
        <v>188</v>
      </c>
    </row>
    <row r="146" spans="9:9" x14ac:dyDescent="0.2">
      <c r="I146" s="112" t="s">
        <v>189</v>
      </c>
    </row>
    <row r="147" spans="9:9" x14ac:dyDescent="0.2">
      <c r="I147" s="112" t="s">
        <v>190</v>
      </c>
    </row>
    <row r="148" spans="9:9" x14ac:dyDescent="0.2">
      <c r="I148" s="112" t="s">
        <v>191</v>
      </c>
    </row>
    <row r="149" spans="9:9" x14ac:dyDescent="0.2">
      <c r="I149" s="116" t="s">
        <v>192</v>
      </c>
    </row>
    <row r="150" spans="9:9" x14ac:dyDescent="0.2">
      <c r="I150" s="112" t="s">
        <v>193</v>
      </c>
    </row>
    <row r="151" spans="9:9" x14ac:dyDescent="0.2">
      <c r="I151" s="112" t="s">
        <v>194</v>
      </c>
    </row>
    <row r="152" spans="9:9" x14ac:dyDescent="0.2">
      <c r="I152" s="112" t="s">
        <v>195</v>
      </c>
    </row>
    <row r="153" spans="9:9" x14ac:dyDescent="0.2">
      <c r="I153" s="112" t="s">
        <v>196</v>
      </c>
    </row>
    <row r="154" spans="9:9" x14ac:dyDescent="0.2">
      <c r="I154" s="112" t="s">
        <v>197</v>
      </c>
    </row>
    <row r="155" spans="9:9" x14ac:dyDescent="0.2">
      <c r="I155" s="112" t="s">
        <v>198</v>
      </c>
    </row>
    <row r="156" spans="9:9" x14ac:dyDescent="0.2">
      <c r="I156" s="112" t="s">
        <v>199</v>
      </c>
    </row>
    <row r="157" spans="9:9" x14ac:dyDescent="0.2">
      <c r="I157" s="112" t="s">
        <v>200</v>
      </c>
    </row>
    <row r="158" spans="9:9" x14ac:dyDescent="0.2">
      <c r="I158" s="112" t="s">
        <v>201</v>
      </c>
    </row>
    <row r="159" spans="9:9" x14ac:dyDescent="0.2">
      <c r="I159" s="112" t="s">
        <v>202</v>
      </c>
    </row>
    <row r="160" spans="9:9" x14ac:dyDescent="0.2">
      <c r="I160" s="112" t="s">
        <v>203</v>
      </c>
    </row>
    <row r="161" spans="9:9" x14ac:dyDescent="0.2">
      <c r="I161" s="112" t="s">
        <v>204</v>
      </c>
    </row>
    <row r="162" spans="9:9" x14ac:dyDescent="0.2">
      <c r="I162" s="112" t="s">
        <v>205</v>
      </c>
    </row>
    <row r="163" spans="9:9" x14ac:dyDescent="0.2">
      <c r="I163" s="112" t="s">
        <v>206</v>
      </c>
    </row>
    <row r="164" spans="9:9" x14ac:dyDescent="0.2">
      <c r="I164" s="112" t="s">
        <v>207</v>
      </c>
    </row>
    <row r="165" spans="9:9" x14ac:dyDescent="0.2">
      <c r="I165" s="112" t="s">
        <v>208</v>
      </c>
    </row>
    <row r="166" spans="9:9" x14ac:dyDescent="0.2">
      <c r="I166" s="112" t="s">
        <v>209</v>
      </c>
    </row>
    <row r="167" spans="9:9" x14ac:dyDescent="0.2">
      <c r="I167" s="112" t="s">
        <v>210</v>
      </c>
    </row>
    <row r="168" spans="9:9" x14ac:dyDescent="0.2">
      <c r="I168" s="112" t="s">
        <v>211</v>
      </c>
    </row>
    <row r="169" spans="9:9" x14ac:dyDescent="0.2">
      <c r="I169" s="112" t="s">
        <v>212</v>
      </c>
    </row>
    <row r="170" spans="9:9" x14ac:dyDescent="0.2">
      <c r="I170" s="112" t="s">
        <v>213</v>
      </c>
    </row>
    <row r="171" spans="9:9" x14ac:dyDescent="0.2">
      <c r="I171" s="112" t="s">
        <v>214</v>
      </c>
    </row>
    <row r="172" spans="9:9" x14ac:dyDescent="0.2">
      <c r="I172" s="112" t="s">
        <v>215</v>
      </c>
    </row>
    <row r="173" spans="9:9" x14ac:dyDescent="0.2">
      <c r="I173" s="112" t="s">
        <v>216</v>
      </c>
    </row>
    <row r="174" spans="9:9" x14ac:dyDescent="0.2">
      <c r="I174" s="112" t="s">
        <v>217</v>
      </c>
    </row>
    <row r="175" spans="9:9" x14ac:dyDescent="0.2">
      <c r="I175" s="112" t="s">
        <v>218</v>
      </c>
    </row>
    <row r="176" spans="9:9" x14ac:dyDescent="0.2">
      <c r="I176" s="112" t="s">
        <v>219</v>
      </c>
    </row>
    <row r="177" spans="9:9" x14ac:dyDescent="0.2">
      <c r="I177" s="112" t="s">
        <v>220</v>
      </c>
    </row>
    <row r="178" spans="9:9" x14ac:dyDescent="0.2">
      <c r="I178" s="112" t="s">
        <v>221</v>
      </c>
    </row>
    <row r="179" spans="9:9" x14ac:dyDescent="0.2">
      <c r="I179" s="112" t="s">
        <v>222</v>
      </c>
    </row>
    <row r="180" spans="9:9" x14ac:dyDescent="0.2">
      <c r="I180" s="112" t="s">
        <v>223</v>
      </c>
    </row>
    <row r="181" spans="9:9" x14ac:dyDescent="0.2">
      <c r="I181" s="112" t="s">
        <v>224</v>
      </c>
    </row>
    <row r="182" spans="9:9" x14ac:dyDescent="0.2">
      <c r="I182" s="112" t="s">
        <v>225</v>
      </c>
    </row>
    <row r="183" spans="9:9" x14ac:dyDescent="0.2">
      <c r="I183" s="112" t="s">
        <v>226</v>
      </c>
    </row>
    <row r="184" spans="9:9" x14ac:dyDescent="0.2">
      <c r="I184" s="112" t="s">
        <v>227</v>
      </c>
    </row>
    <row r="185" spans="9:9" x14ac:dyDescent="0.2">
      <c r="I185" s="112" t="s">
        <v>228</v>
      </c>
    </row>
    <row r="186" spans="9:9" x14ac:dyDescent="0.2">
      <c r="I186" s="112" t="s">
        <v>229</v>
      </c>
    </row>
    <row r="187" spans="9:9" x14ac:dyDescent="0.2">
      <c r="I187" s="112" t="s">
        <v>230</v>
      </c>
    </row>
    <row r="188" spans="9:9" x14ac:dyDescent="0.2">
      <c r="I188" s="112" t="s">
        <v>231</v>
      </c>
    </row>
    <row r="189" spans="9:9" x14ac:dyDescent="0.2">
      <c r="I189" s="112" t="s">
        <v>232</v>
      </c>
    </row>
    <row r="190" spans="9:9" x14ac:dyDescent="0.2">
      <c r="I190" s="112" t="s">
        <v>233</v>
      </c>
    </row>
    <row r="191" spans="9:9" x14ac:dyDescent="0.2">
      <c r="I191" s="112" t="s">
        <v>234</v>
      </c>
    </row>
    <row r="192" spans="9:9" x14ac:dyDescent="0.2">
      <c r="I192" s="112" t="s">
        <v>235</v>
      </c>
    </row>
    <row r="193" spans="9:9" x14ac:dyDescent="0.2">
      <c r="I193" s="112" t="s">
        <v>236</v>
      </c>
    </row>
    <row r="194" spans="9:9" x14ac:dyDescent="0.2">
      <c r="I194" s="112" t="s">
        <v>237</v>
      </c>
    </row>
    <row r="195" spans="9:9" x14ac:dyDescent="0.2">
      <c r="I195" s="112" t="s">
        <v>238</v>
      </c>
    </row>
    <row r="196" spans="9:9" x14ac:dyDescent="0.2">
      <c r="I196" s="112" t="s">
        <v>239</v>
      </c>
    </row>
    <row r="197" spans="9:9" x14ac:dyDescent="0.2">
      <c r="I197" s="112" t="s">
        <v>240</v>
      </c>
    </row>
    <row r="198" spans="9:9" x14ac:dyDescent="0.2">
      <c r="I198" s="112" t="s">
        <v>241</v>
      </c>
    </row>
    <row r="199" spans="9:9" x14ac:dyDescent="0.2">
      <c r="I199" s="112" t="s">
        <v>242</v>
      </c>
    </row>
    <row r="200" spans="9:9" x14ac:dyDescent="0.2">
      <c r="I200" s="112" t="s">
        <v>243</v>
      </c>
    </row>
    <row r="201" spans="9:9" x14ac:dyDescent="0.2">
      <c r="I201" s="112" t="s">
        <v>244</v>
      </c>
    </row>
    <row r="202" spans="9:9" x14ac:dyDescent="0.2">
      <c r="I202" s="112" t="s">
        <v>245</v>
      </c>
    </row>
    <row r="203" spans="9:9" x14ac:dyDescent="0.2">
      <c r="I203" s="112" t="s">
        <v>246</v>
      </c>
    </row>
    <row r="204" spans="9:9" x14ac:dyDescent="0.2">
      <c r="I204" s="112" t="s">
        <v>247</v>
      </c>
    </row>
    <row r="205" spans="9:9" x14ac:dyDescent="0.2">
      <c r="I205" s="112" t="s">
        <v>248</v>
      </c>
    </row>
    <row r="206" spans="9:9" x14ac:dyDescent="0.2">
      <c r="I206" s="112" t="s">
        <v>249</v>
      </c>
    </row>
    <row r="207" spans="9:9" x14ac:dyDescent="0.2">
      <c r="I207" s="112" t="s">
        <v>250</v>
      </c>
    </row>
    <row r="208" spans="9:9" x14ac:dyDescent="0.2">
      <c r="I208" s="112" t="s">
        <v>251</v>
      </c>
    </row>
    <row r="209" spans="9:9" x14ac:dyDescent="0.2">
      <c r="I209" s="112" t="s">
        <v>252</v>
      </c>
    </row>
    <row r="210" spans="9:9" x14ac:dyDescent="0.2">
      <c r="I210" s="112" t="s">
        <v>253</v>
      </c>
    </row>
    <row r="211" spans="9:9" x14ac:dyDescent="0.2">
      <c r="I211" s="112" t="s">
        <v>254</v>
      </c>
    </row>
    <row r="212" spans="9:9" x14ac:dyDescent="0.2">
      <c r="I212" s="112" t="s">
        <v>255</v>
      </c>
    </row>
    <row r="213" spans="9:9" x14ac:dyDescent="0.2">
      <c r="I213" s="112" t="s">
        <v>256</v>
      </c>
    </row>
    <row r="214" spans="9:9" x14ac:dyDescent="0.2">
      <c r="I214" s="112" t="s">
        <v>257</v>
      </c>
    </row>
    <row r="215" spans="9:9" x14ac:dyDescent="0.2">
      <c r="I215" s="112" t="s">
        <v>258</v>
      </c>
    </row>
    <row r="216" spans="9:9" x14ac:dyDescent="0.2">
      <c r="I216" s="112" t="s">
        <v>259</v>
      </c>
    </row>
    <row r="217" spans="9:9" x14ac:dyDescent="0.2">
      <c r="I217" s="112" t="s">
        <v>260</v>
      </c>
    </row>
    <row r="218" spans="9:9" x14ac:dyDescent="0.2">
      <c r="I218" s="112" t="s">
        <v>261</v>
      </c>
    </row>
    <row r="219" spans="9:9" x14ac:dyDescent="0.2">
      <c r="I219" s="112" t="s">
        <v>262</v>
      </c>
    </row>
    <row r="220" spans="9:9" x14ac:dyDescent="0.2">
      <c r="I220" s="112" t="s">
        <v>263</v>
      </c>
    </row>
    <row r="221" spans="9:9" x14ac:dyDescent="0.2">
      <c r="I221" s="112" t="s">
        <v>264</v>
      </c>
    </row>
    <row r="222" spans="9:9" x14ac:dyDescent="0.2">
      <c r="I222" s="112" t="s">
        <v>265</v>
      </c>
    </row>
    <row r="223" spans="9:9" x14ac:dyDescent="0.2">
      <c r="I223" s="112" t="s">
        <v>266</v>
      </c>
    </row>
    <row r="224" spans="9:9" x14ac:dyDescent="0.2">
      <c r="I224" s="112" t="s">
        <v>267</v>
      </c>
    </row>
    <row r="225" spans="9:9" x14ac:dyDescent="0.2">
      <c r="I225" s="112" t="s">
        <v>268</v>
      </c>
    </row>
    <row r="226" spans="9:9" x14ac:dyDescent="0.2">
      <c r="I226" s="112" t="s">
        <v>269</v>
      </c>
    </row>
    <row r="227" spans="9:9" ht="13.5" thickBot="1" x14ac:dyDescent="0.25">
      <c r="I227" s="117" t="s">
        <v>270</v>
      </c>
    </row>
  </sheetData>
  <sheetProtection selectLockedCells="1"/>
  <autoFilter ref="I1:I227">
    <sortState ref="I2:I228">
      <sortCondition ref="I1:I227"/>
    </sortState>
  </autoFilter>
  <sortState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Fang, Lorena</dc:creator>
  <cp:lastModifiedBy>Fang, Lorena</cp:lastModifiedBy>
  <cp:lastPrinted>2021-10-25T08:36:03Z</cp:lastPrinted>
  <dcterms:created xsi:type="dcterms:W3CDTF">2008-09-12T10:10:58Z</dcterms:created>
  <dcterms:modified xsi:type="dcterms:W3CDTF">2025-04-07T12:42:58Z</dcterms:modified>
</cp:coreProperties>
</file>